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3170" activeTab="0"/>
  </bookViews>
  <sheets>
    <sheet name="平成１９年決算書   " sheetId="1" r:id="rId1"/>
    <sheet name="平成２０年度予算案" sheetId="2" r:id="rId2"/>
    <sheet name="平成２０年度収支書" sheetId="3" r:id="rId3"/>
  </sheets>
  <definedNames/>
  <calcPr fullCalcOnLoad="1"/>
</workbook>
</file>

<file path=xl/sharedStrings.xml><?xml version="1.0" encoding="utf-8"?>
<sst xmlns="http://schemas.openxmlformats.org/spreadsheetml/2006/main" count="276" uniqueCount="108">
  <si>
    <t>　　　　　　　　　　　　　　　　　　特定非営利活動法人</t>
  </si>
  <si>
    <t>　　　　　　　　　　　　　　　　　　　　　　　　　　　　　　　ヘルスアンドライツサポートうりずん（若夏）</t>
  </si>
  <si>
    <t>収入の部</t>
  </si>
  <si>
    <t>項目</t>
  </si>
  <si>
    <t>項目名</t>
  </si>
  <si>
    <t>決算</t>
  </si>
  <si>
    <t>差額</t>
  </si>
  <si>
    <t>会費</t>
  </si>
  <si>
    <t>入会金</t>
  </si>
  <si>
    <t>委託料</t>
  </si>
  <si>
    <t>繰越金</t>
  </si>
  <si>
    <t>計</t>
  </si>
  <si>
    <t>支出の部</t>
  </si>
  <si>
    <t>賃金</t>
  </si>
  <si>
    <t>報酬費</t>
  </si>
  <si>
    <t>通信費</t>
  </si>
  <si>
    <t>旅費・交通費</t>
  </si>
  <si>
    <t>会議研修費</t>
  </si>
  <si>
    <t>保険料</t>
  </si>
  <si>
    <t>修繕費</t>
  </si>
  <si>
    <t>需用費</t>
  </si>
  <si>
    <t>水道光熱費</t>
  </si>
  <si>
    <t>コピー機リース料</t>
  </si>
  <si>
    <t>備品費</t>
  </si>
  <si>
    <t>振込手数料</t>
  </si>
  <si>
    <t>税理士報酬</t>
  </si>
  <si>
    <t>弁護士相談料</t>
  </si>
  <si>
    <t>雑費</t>
  </si>
  <si>
    <t>支出</t>
  </si>
  <si>
    <t>差し引き</t>
  </si>
  <si>
    <t>雑収入（利子等）</t>
  </si>
  <si>
    <t>法人税</t>
  </si>
  <si>
    <t>福利厚生費</t>
  </si>
  <si>
    <t>寄付金</t>
  </si>
  <si>
    <t>予備費</t>
  </si>
  <si>
    <t>収入</t>
  </si>
  <si>
    <t>所得</t>
  </si>
  <si>
    <t xml:space="preserve">家賃・駐車場代 </t>
  </si>
  <si>
    <t>前年度決算額</t>
  </si>
  <si>
    <t>本年度予算額</t>
  </si>
  <si>
    <t>計</t>
  </si>
  <si>
    <t>外部評価</t>
  </si>
  <si>
    <t>公表</t>
  </si>
  <si>
    <t>男女共同</t>
  </si>
  <si>
    <t>子育て</t>
  </si>
  <si>
    <t>管理</t>
  </si>
  <si>
    <t>寄付（収益事業から）</t>
  </si>
  <si>
    <t xml:space="preserve">平成１９年度損益計算書 </t>
  </si>
  <si>
    <t>非収益事業</t>
  </si>
  <si>
    <t>収益事業</t>
  </si>
  <si>
    <t>収支入計</t>
  </si>
  <si>
    <t>前年度繰越</t>
  </si>
  <si>
    <t>合計</t>
  </si>
  <si>
    <t>平成２０年4月1日から平成20年3月31日まで</t>
  </si>
  <si>
    <t>特定非営利活動法人　ヘルスアンドライツサポートうりずん（若夏）</t>
  </si>
  <si>
    <t>科目</t>
  </si>
  <si>
    <t>金額（単位：円）</t>
  </si>
  <si>
    <t>Ⅰ　経常収入の部</t>
  </si>
  <si>
    <t>１．会費</t>
  </si>
  <si>
    <t>２．事業費収入</t>
  </si>
  <si>
    <t>介護サービス外部評価事業</t>
  </si>
  <si>
    <t>介護サービスに関する調査研究事業</t>
  </si>
  <si>
    <t>３．雑収入</t>
  </si>
  <si>
    <t>経常収入合計（A）</t>
  </si>
  <si>
    <t>Ⅱ　経常支出の部</t>
  </si>
  <si>
    <t>１．事業費</t>
  </si>
  <si>
    <t>介護予防に関する調査研究費</t>
  </si>
  <si>
    <t>男女共同参画社会促進に関す事業</t>
  </si>
  <si>
    <t>子どもの健全育成に関する相談・支援事業</t>
  </si>
  <si>
    <t>２．管理費</t>
  </si>
  <si>
    <t>賃金</t>
  </si>
  <si>
    <t>会議費</t>
  </si>
  <si>
    <t>通信費</t>
  </si>
  <si>
    <t>消耗品費</t>
  </si>
  <si>
    <t>旅費</t>
  </si>
  <si>
    <t>雑費</t>
  </si>
  <si>
    <t>税理士報酬</t>
  </si>
  <si>
    <t>法人税等</t>
  </si>
  <si>
    <t>Ⅲ予備費</t>
  </si>
  <si>
    <t>経常支出合計（B）</t>
  </si>
  <si>
    <t>経常収支差額（A）－（B）</t>
  </si>
  <si>
    <t>当期収支差額</t>
  </si>
  <si>
    <t>前期繰越収支差額</t>
  </si>
  <si>
    <t>次期繰り越し差額</t>
  </si>
  <si>
    <t>振込手数料等</t>
  </si>
  <si>
    <t>公表（按分）</t>
  </si>
  <si>
    <t>外部評価（按分）</t>
  </si>
  <si>
    <t>管理費</t>
  </si>
  <si>
    <t>加入金</t>
  </si>
  <si>
    <t>介護予防</t>
  </si>
  <si>
    <t xml:space="preserve">平成20年度収支書（案） </t>
  </si>
  <si>
    <t>　　　　　　　　　　　　　　　特定非営利活動法人</t>
  </si>
  <si>
    <t>予　　算</t>
  </si>
  <si>
    <t>決　　算</t>
  </si>
  <si>
    <t>差　　異</t>
  </si>
  <si>
    <t>平成１９年度収支</t>
  </si>
  <si>
    <t>男女共同参画</t>
  </si>
  <si>
    <t>入　会　金</t>
  </si>
  <si>
    <t>会　費</t>
  </si>
  <si>
    <t>会　費</t>
  </si>
  <si>
    <t>入　会　金</t>
  </si>
  <si>
    <t>平成２０年度予算（案）</t>
  </si>
  <si>
    <t xml:space="preserve">平成１９年度収支報告書 </t>
  </si>
  <si>
    <t>入会金(6名）</t>
  </si>
  <si>
    <t>会費（35名）</t>
  </si>
  <si>
    <t>研修会資料代</t>
  </si>
  <si>
    <t>寄付 （収益事業より）</t>
  </si>
  <si>
    <t>雑収入（利子・資料代）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</si>
</sst>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ＪＳ明朝"/>
      <family val="1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" xfId="0" applyFill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5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0" fillId="0" borderId="8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8" fontId="0" fillId="0" borderId="0" xfId="0" applyNumberFormat="1" applyAlignment="1">
      <alignment vertical="center"/>
    </xf>
    <xf numFmtId="177" fontId="0" fillId="0" borderId="4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38" fontId="0" fillId="0" borderId="2" xfId="16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178" fontId="0" fillId="0" borderId="17" xfId="0" applyNumberFormat="1" applyBorder="1" applyAlignment="1">
      <alignment vertical="center"/>
    </xf>
    <xf numFmtId="178" fontId="0" fillId="0" borderId="17" xfId="0" applyNumberFormat="1" applyFill="1" applyBorder="1" applyAlignment="1">
      <alignment vertical="center"/>
    </xf>
    <xf numFmtId="178" fontId="0" fillId="0" borderId="18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0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0" borderId="17" xfId="16" applyBorder="1" applyAlignment="1">
      <alignment vertical="center"/>
    </xf>
    <xf numFmtId="38" fontId="0" fillId="0" borderId="3" xfId="16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38" fontId="0" fillId="0" borderId="28" xfId="16" applyBorder="1" applyAlignment="1">
      <alignment vertical="center"/>
    </xf>
    <xf numFmtId="38" fontId="0" fillId="0" borderId="9" xfId="16" applyBorder="1" applyAlignment="1">
      <alignment vertical="center"/>
    </xf>
    <xf numFmtId="38" fontId="0" fillId="0" borderId="29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30" xfId="16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178" fontId="0" fillId="0" borderId="32" xfId="0" applyNumberFormat="1" applyBorder="1" applyAlignment="1">
      <alignment vertical="center"/>
    </xf>
    <xf numFmtId="178" fontId="0" fillId="0" borderId="2" xfId="0" applyNumberForma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8" xfId="16" applyBorder="1" applyAlignment="1">
      <alignment vertical="center"/>
    </xf>
    <xf numFmtId="0" fontId="0" fillId="0" borderId="7" xfId="0" applyBorder="1" applyAlignment="1">
      <alignment horizontal="center" vertical="center"/>
    </xf>
    <xf numFmtId="178" fontId="3" fillId="0" borderId="23" xfId="0" applyNumberFormat="1" applyFont="1" applyBorder="1" applyAlignment="1">
      <alignment horizontal="right" vertical="center"/>
    </xf>
    <xf numFmtId="176" fontId="3" fillId="0" borderId="34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0" fontId="0" fillId="0" borderId="36" xfId="0" applyFill="1" applyBorder="1" applyAlignment="1">
      <alignment horizontal="center" vertical="center"/>
    </xf>
    <xf numFmtId="0" fontId="3" fillId="0" borderId="34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178" fontId="3" fillId="0" borderId="35" xfId="0" applyNumberFormat="1" applyFont="1" applyBorder="1" applyAlignment="1">
      <alignment horizontal="right" vertical="center"/>
    </xf>
    <xf numFmtId="178" fontId="3" fillId="0" borderId="38" xfId="0" applyNumberFormat="1" applyFont="1" applyBorder="1" applyAlignment="1">
      <alignment horizontal="right" vertical="center"/>
    </xf>
    <xf numFmtId="38" fontId="3" fillId="0" borderId="35" xfId="18" applyNumberFormat="1" applyFont="1" applyBorder="1" applyAlignment="1">
      <alignment horizontal="right" vertical="center"/>
    </xf>
    <xf numFmtId="38" fontId="3" fillId="0" borderId="23" xfId="18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0"/>
  <sheetViews>
    <sheetView tabSelected="1" workbookViewId="0" topLeftCell="A1">
      <selection activeCell="B1" sqref="B1:G38"/>
    </sheetView>
  </sheetViews>
  <sheetFormatPr defaultColWidth="9.00390625" defaultRowHeight="13.5"/>
  <cols>
    <col min="1" max="1" width="2.375" style="0" customWidth="1"/>
    <col min="2" max="2" width="10.50390625" style="0" customWidth="1"/>
    <col min="3" max="3" width="6.875" style="0" customWidth="1"/>
    <col min="4" max="4" width="20.75390625" style="0" customWidth="1"/>
    <col min="5" max="5" width="14.375" style="0" customWidth="1"/>
    <col min="6" max="6" width="16.375" style="0" customWidth="1"/>
    <col min="7" max="7" width="17.00390625" style="0" customWidth="1"/>
    <col min="8" max="8" width="6.75390625" style="0" customWidth="1"/>
    <col min="9" max="9" width="10.625" style="0" customWidth="1"/>
    <col min="10" max="10" width="6.625" style="0" customWidth="1"/>
    <col min="11" max="11" width="20.625" style="0" customWidth="1"/>
    <col min="12" max="17" width="14.625" style="0" customWidth="1"/>
  </cols>
  <sheetData>
    <row r="1" spans="2:16" ht="19.5" customHeight="1">
      <c r="B1" s="126" t="s">
        <v>102</v>
      </c>
      <c r="C1" s="126"/>
      <c r="D1" s="126"/>
      <c r="E1" s="126"/>
      <c r="F1" s="126"/>
      <c r="G1" s="126"/>
      <c r="H1" s="16"/>
      <c r="I1" s="121"/>
      <c r="J1" s="121"/>
      <c r="K1" s="121"/>
      <c r="L1" s="121"/>
      <c r="M1" s="121"/>
      <c r="N1" s="121"/>
      <c r="O1" s="16"/>
      <c r="P1" s="16"/>
    </row>
    <row r="2" spans="2:7" ht="19.5" customHeight="1">
      <c r="B2" s="125" t="s">
        <v>0</v>
      </c>
      <c r="C2" s="125"/>
      <c r="D2" s="125"/>
      <c r="E2" s="125"/>
      <c r="F2" s="125"/>
      <c r="G2" s="125"/>
    </row>
    <row r="3" ht="19.5" customHeight="1" thickBot="1">
      <c r="B3" t="s">
        <v>1</v>
      </c>
    </row>
    <row r="4" spans="2:20" ht="19.5" customHeight="1">
      <c r="B4" s="127" t="s">
        <v>2</v>
      </c>
      <c r="C4" s="24" t="s">
        <v>3</v>
      </c>
      <c r="D4" s="24" t="s">
        <v>4</v>
      </c>
      <c r="E4" s="24" t="s">
        <v>92</v>
      </c>
      <c r="F4" s="24" t="s">
        <v>93</v>
      </c>
      <c r="G4" s="25" t="s">
        <v>94</v>
      </c>
      <c r="H4" s="18"/>
      <c r="I4" s="122" t="s">
        <v>2</v>
      </c>
      <c r="J4" s="51" t="s">
        <v>3</v>
      </c>
      <c r="K4" s="24" t="s">
        <v>4</v>
      </c>
      <c r="L4" s="24" t="s">
        <v>5</v>
      </c>
      <c r="M4" s="24" t="s">
        <v>42</v>
      </c>
      <c r="N4" s="24" t="s">
        <v>41</v>
      </c>
      <c r="O4" s="24" t="s">
        <v>96</v>
      </c>
      <c r="P4" s="24" t="s">
        <v>44</v>
      </c>
      <c r="Q4" s="43" t="s">
        <v>87</v>
      </c>
      <c r="R4" s="101"/>
      <c r="S4" s="18"/>
      <c r="T4" s="18"/>
    </row>
    <row r="5" spans="2:20" ht="19.5" customHeight="1">
      <c r="B5" s="128"/>
      <c r="C5" s="79">
        <v>1</v>
      </c>
      <c r="D5" s="2" t="s">
        <v>98</v>
      </c>
      <c r="E5" s="3">
        <v>48000</v>
      </c>
      <c r="F5" s="3">
        <v>62000</v>
      </c>
      <c r="G5" s="4">
        <f>E5-F5</f>
        <v>-14000</v>
      </c>
      <c r="H5" s="19"/>
      <c r="I5" s="123"/>
      <c r="J5" s="56">
        <v>1</v>
      </c>
      <c r="K5" s="2" t="s">
        <v>99</v>
      </c>
      <c r="L5" s="3">
        <v>62000</v>
      </c>
      <c r="M5" s="3"/>
      <c r="N5" s="42"/>
      <c r="O5" s="42"/>
      <c r="P5" s="42"/>
      <c r="Q5" s="44">
        <v>62000</v>
      </c>
      <c r="R5" s="21"/>
      <c r="S5" s="18"/>
      <c r="T5" s="18"/>
    </row>
    <row r="6" spans="2:20" ht="19.5" customHeight="1">
      <c r="B6" s="128"/>
      <c r="C6" s="79">
        <v>2</v>
      </c>
      <c r="D6" s="2" t="s">
        <v>97</v>
      </c>
      <c r="E6" s="3">
        <v>8000</v>
      </c>
      <c r="F6" s="3">
        <v>22000</v>
      </c>
      <c r="G6" s="4">
        <f aca="true" t="shared" si="0" ref="G6:G11">E6-F6</f>
        <v>-14000</v>
      </c>
      <c r="H6" s="19"/>
      <c r="I6" s="123"/>
      <c r="J6" s="56">
        <v>2</v>
      </c>
      <c r="K6" s="2" t="s">
        <v>100</v>
      </c>
      <c r="L6" s="3">
        <v>22000</v>
      </c>
      <c r="M6" s="3"/>
      <c r="N6" s="42"/>
      <c r="O6" s="42"/>
      <c r="P6" s="42"/>
      <c r="Q6" s="44">
        <v>22000</v>
      </c>
      <c r="R6" s="18"/>
      <c r="S6" s="18"/>
      <c r="T6" s="18"/>
    </row>
    <row r="7" spans="2:20" ht="19.5" customHeight="1">
      <c r="B7" s="128"/>
      <c r="C7" s="79">
        <v>3</v>
      </c>
      <c r="D7" s="2" t="s">
        <v>9</v>
      </c>
      <c r="E7" s="3">
        <v>22980000</v>
      </c>
      <c r="F7" s="3">
        <v>19988000</v>
      </c>
      <c r="G7" s="4">
        <f t="shared" si="0"/>
        <v>2992000</v>
      </c>
      <c r="H7" s="19"/>
      <c r="I7" s="123"/>
      <c r="J7" s="56">
        <v>3</v>
      </c>
      <c r="K7" s="2" t="s">
        <v>9</v>
      </c>
      <c r="L7" s="3">
        <v>19988000</v>
      </c>
      <c r="M7" s="3">
        <v>16368000</v>
      </c>
      <c r="N7" s="2">
        <v>3570000</v>
      </c>
      <c r="O7" s="2">
        <v>50000</v>
      </c>
      <c r="P7" s="2"/>
      <c r="Q7" s="23"/>
      <c r="R7" s="18"/>
      <c r="S7" s="18"/>
      <c r="T7" s="18"/>
    </row>
    <row r="8" spans="2:20" ht="19.5" customHeight="1">
      <c r="B8" s="128"/>
      <c r="C8" s="79">
        <v>4</v>
      </c>
      <c r="D8" s="2" t="s">
        <v>30</v>
      </c>
      <c r="E8" s="3">
        <v>500</v>
      </c>
      <c r="F8" s="3">
        <v>17457</v>
      </c>
      <c r="G8" s="4">
        <f t="shared" si="0"/>
        <v>-16957</v>
      </c>
      <c r="H8" s="19"/>
      <c r="I8" s="123"/>
      <c r="J8" s="56">
        <v>4</v>
      </c>
      <c r="K8" s="2" t="s">
        <v>30</v>
      </c>
      <c r="L8" s="3">
        <v>17457</v>
      </c>
      <c r="M8" s="3">
        <v>17457</v>
      </c>
      <c r="N8" s="42"/>
      <c r="O8" s="42"/>
      <c r="P8" s="42"/>
      <c r="Q8" s="23"/>
      <c r="R8" s="18"/>
      <c r="S8" s="18"/>
      <c r="T8" s="18"/>
    </row>
    <row r="9" spans="2:20" ht="19.5" customHeight="1">
      <c r="B9" s="128"/>
      <c r="C9" s="79">
        <v>5</v>
      </c>
      <c r="D9" s="2" t="s">
        <v>46</v>
      </c>
      <c r="E9" s="3">
        <v>0</v>
      </c>
      <c r="F9" s="3">
        <v>50000</v>
      </c>
      <c r="G9" s="4">
        <f t="shared" si="0"/>
        <v>-50000</v>
      </c>
      <c r="H9" s="19"/>
      <c r="I9" s="123"/>
      <c r="J9" s="56">
        <v>5</v>
      </c>
      <c r="K9" s="2" t="s">
        <v>46</v>
      </c>
      <c r="L9" s="3">
        <v>50000</v>
      </c>
      <c r="M9" s="3"/>
      <c r="N9" s="42"/>
      <c r="O9" s="3">
        <v>50000</v>
      </c>
      <c r="P9" s="42"/>
      <c r="Q9" s="23"/>
      <c r="R9" s="18"/>
      <c r="S9" s="18"/>
      <c r="T9" s="18"/>
    </row>
    <row r="10" spans="2:20" ht="19.5" customHeight="1">
      <c r="B10" s="128"/>
      <c r="C10" s="79">
        <v>6</v>
      </c>
      <c r="D10" s="2" t="s">
        <v>10</v>
      </c>
      <c r="E10" s="3">
        <v>5112960</v>
      </c>
      <c r="F10" s="3">
        <v>0</v>
      </c>
      <c r="G10" s="4">
        <f t="shared" si="0"/>
        <v>5112960</v>
      </c>
      <c r="H10" s="19"/>
      <c r="I10" s="123"/>
      <c r="J10" s="56">
        <v>6</v>
      </c>
      <c r="K10" s="2" t="s">
        <v>10</v>
      </c>
      <c r="L10" s="3">
        <v>0</v>
      </c>
      <c r="M10" s="3"/>
      <c r="N10" s="42"/>
      <c r="O10" s="42"/>
      <c r="P10" s="42"/>
      <c r="Q10" s="23"/>
      <c r="R10" s="18"/>
      <c r="S10" s="18"/>
      <c r="T10" s="18"/>
    </row>
    <row r="11" spans="2:20" ht="19.5" customHeight="1" thickBot="1">
      <c r="B11" s="129"/>
      <c r="C11" s="5" t="s">
        <v>11</v>
      </c>
      <c r="D11" s="5"/>
      <c r="E11" s="6">
        <v>28149460</v>
      </c>
      <c r="F11" s="6">
        <f>SUM(F5:F10)</f>
        <v>20139457</v>
      </c>
      <c r="G11" s="17">
        <f t="shared" si="0"/>
        <v>8010003</v>
      </c>
      <c r="H11" s="19"/>
      <c r="I11" s="124"/>
      <c r="J11" s="14" t="s">
        <v>11</v>
      </c>
      <c r="K11" s="5"/>
      <c r="L11" s="6">
        <f aca="true" t="shared" si="1" ref="L11:Q11">SUM(L5:L10)</f>
        <v>20139457</v>
      </c>
      <c r="M11" s="6">
        <f t="shared" si="1"/>
        <v>16385457</v>
      </c>
      <c r="N11" s="6">
        <f t="shared" si="1"/>
        <v>3570000</v>
      </c>
      <c r="O11" s="6">
        <f t="shared" si="1"/>
        <v>100000</v>
      </c>
      <c r="P11" s="6">
        <f t="shared" si="1"/>
        <v>0</v>
      </c>
      <c r="Q11" s="15">
        <f t="shared" si="1"/>
        <v>84000</v>
      </c>
      <c r="R11" s="18"/>
      <c r="S11" s="18"/>
      <c r="T11" s="18"/>
    </row>
    <row r="12" spans="5:20" ht="19.5" customHeight="1" thickBot="1">
      <c r="E12" s="7"/>
      <c r="F12" s="7"/>
      <c r="H12" s="21"/>
      <c r="L12" s="7"/>
      <c r="M12" s="7"/>
      <c r="N12" s="7"/>
      <c r="O12" s="7"/>
      <c r="P12" s="7"/>
      <c r="R12" s="18"/>
      <c r="S12" s="18"/>
      <c r="T12" s="18"/>
    </row>
    <row r="13" spans="2:20" ht="19.5" customHeight="1">
      <c r="B13" s="122" t="s">
        <v>12</v>
      </c>
      <c r="C13" s="51" t="s">
        <v>3</v>
      </c>
      <c r="D13" s="24" t="s">
        <v>4</v>
      </c>
      <c r="E13" s="24" t="s">
        <v>92</v>
      </c>
      <c r="F13" s="24" t="s">
        <v>93</v>
      </c>
      <c r="G13" s="25" t="s">
        <v>94</v>
      </c>
      <c r="H13" s="18"/>
      <c r="I13" s="122" t="s">
        <v>12</v>
      </c>
      <c r="J13" s="51" t="s">
        <v>3</v>
      </c>
      <c r="K13" s="24" t="s">
        <v>4</v>
      </c>
      <c r="L13" s="24" t="s">
        <v>5</v>
      </c>
      <c r="M13" s="47" t="s">
        <v>85</v>
      </c>
      <c r="N13" s="24" t="s">
        <v>86</v>
      </c>
      <c r="O13" s="24" t="s">
        <v>96</v>
      </c>
      <c r="P13" s="24" t="s">
        <v>44</v>
      </c>
      <c r="Q13" s="43" t="s">
        <v>87</v>
      </c>
      <c r="R13" s="18"/>
      <c r="S13" s="18"/>
      <c r="T13" s="18"/>
    </row>
    <row r="14" spans="2:20" ht="19.5" customHeight="1">
      <c r="B14" s="123"/>
      <c r="C14" s="56">
        <v>1</v>
      </c>
      <c r="D14" s="8" t="s">
        <v>13</v>
      </c>
      <c r="E14" s="9">
        <v>4587000</v>
      </c>
      <c r="F14" s="9">
        <v>5056350</v>
      </c>
      <c r="G14" s="88">
        <f>E14-F14</f>
        <v>-469350</v>
      </c>
      <c r="H14" s="61"/>
      <c r="I14" s="123"/>
      <c r="J14" s="56">
        <v>1</v>
      </c>
      <c r="K14" s="8" t="s">
        <v>13</v>
      </c>
      <c r="L14" s="9">
        <v>5056350</v>
      </c>
      <c r="M14" s="48">
        <v>3241100</v>
      </c>
      <c r="N14" s="42">
        <v>1427500</v>
      </c>
      <c r="O14" s="42">
        <v>41000</v>
      </c>
      <c r="P14" s="42">
        <v>11000</v>
      </c>
      <c r="Q14" s="66">
        <v>335750</v>
      </c>
      <c r="R14" s="18"/>
      <c r="S14" s="18"/>
      <c r="T14" s="18"/>
    </row>
    <row r="15" spans="2:20" ht="19.5" customHeight="1">
      <c r="B15" s="123"/>
      <c r="C15" s="56">
        <v>2</v>
      </c>
      <c r="D15" s="8" t="s">
        <v>14</v>
      </c>
      <c r="E15" s="9">
        <v>7844000</v>
      </c>
      <c r="F15" s="9">
        <v>6341000</v>
      </c>
      <c r="G15" s="88">
        <f aca="true" t="shared" si="2" ref="G15:G35">E15-F15</f>
        <v>1503000</v>
      </c>
      <c r="H15" s="61"/>
      <c r="I15" s="123"/>
      <c r="J15" s="56">
        <v>2</v>
      </c>
      <c r="K15" s="8" t="s">
        <v>14</v>
      </c>
      <c r="L15" s="9">
        <v>6341000</v>
      </c>
      <c r="M15" s="48">
        <v>5155000</v>
      </c>
      <c r="N15" s="42">
        <v>1166000</v>
      </c>
      <c r="O15" s="42">
        <v>20000</v>
      </c>
      <c r="P15" s="42"/>
      <c r="Q15" s="66"/>
      <c r="R15" s="18"/>
      <c r="S15" s="18"/>
      <c r="T15" s="18"/>
    </row>
    <row r="16" spans="2:20" ht="19.5" customHeight="1">
      <c r="B16" s="123"/>
      <c r="C16" s="56">
        <v>3</v>
      </c>
      <c r="D16" s="8" t="s">
        <v>15</v>
      </c>
      <c r="E16" s="9">
        <v>1207040</v>
      </c>
      <c r="F16" s="9">
        <v>793264</v>
      </c>
      <c r="G16" s="88">
        <f t="shared" si="2"/>
        <v>413776</v>
      </c>
      <c r="H16" s="61"/>
      <c r="I16" s="123"/>
      <c r="J16" s="56">
        <v>3</v>
      </c>
      <c r="K16" s="8" t="s">
        <v>15</v>
      </c>
      <c r="L16" s="9">
        <v>793264</v>
      </c>
      <c r="M16" s="48">
        <v>506823</v>
      </c>
      <c r="N16" s="42">
        <v>268021</v>
      </c>
      <c r="O16" s="42">
        <v>1970</v>
      </c>
      <c r="P16" s="42"/>
      <c r="Q16" s="66">
        <v>16450</v>
      </c>
      <c r="R16" s="18"/>
      <c r="S16" s="18"/>
      <c r="T16" s="18"/>
    </row>
    <row r="17" spans="2:20" ht="19.5" customHeight="1">
      <c r="B17" s="123"/>
      <c r="C17" s="56">
        <v>3</v>
      </c>
      <c r="D17" s="8" t="s">
        <v>16</v>
      </c>
      <c r="E17" s="9">
        <v>4156000</v>
      </c>
      <c r="F17" s="9">
        <v>1748059</v>
      </c>
      <c r="G17" s="88">
        <f t="shared" si="2"/>
        <v>2407941</v>
      </c>
      <c r="H17" s="61"/>
      <c r="I17" s="123"/>
      <c r="J17" s="56">
        <v>3</v>
      </c>
      <c r="K17" s="8" t="s">
        <v>16</v>
      </c>
      <c r="L17" s="9">
        <v>1748059</v>
      </c>
      <c r="M17" s="48">
        <v>1360482</v>
      </c>
      <c r="N17" s="42">
        <v>346482</v>
      </c>
      <c r="O17" s="42">
        <v>19890</v>
      </c>
      <c r="P17" s="42"/>
      <c r="Q17" s="66">
        <v>21205</v>
      </c>
      <c r="R17" s="18"/>
      <c r="S17" s="18"/>
      <c r="T17" s="18"/>
    </row>
    <row r="18" spans="2:20" ht="19.5" customHeight="1">
      <c r="B18" s="123"/>
      <c r="C18" s="56">
        <v>4</v>
      </c>
      <c r="D18" s="8" t="s">
        <v>17</v>
      </c>
      <c r="E18" s="9">
        <v>383000</v>
      </c>
      <c r="F18" s="9">
        <v>317499</v>
      </c>
      <c r="G18" s="88">
        <f t="shared" si="2"/>
        <v>65501</v>
      </c>
      <c r="H18" s="61"/>
      <c r="I18" s="123"/>
      <c r="J18" s="56">
        <v>4</v>
      </c>
      <c r="K18" s="8" t="s">
        <v>17</v>
      </c>
      <c r="L18" s="9">
        <v>317499</v>
      </c>
      <c r="M18" s="48">
        <v>105760</v>
      </c>
      <c r="N18" s="42">
        <v>130054</v>
      </c>
      <c r="O18" s="42">
        <v>70910</v>
      </c>
      <c r="P18" s="42"/>
      <c r="Q18" s="66">
        <v>10775</v>
      </c>
      <c r="R18" s="18"/>
      <c r="S18" s="18"/>
      <c r="T18" s="18"/>
    </row>
    <row r="19" spans="2:20" ht="19.5" customHeight="1">
      <c r="B19" s="123"/>
      <c r="C19" s="56">
        <v>5</v>
      </c>
      <c r="D19" s="8" t="s">
        <v>18</v>
      </c>
      <c r="E19" s="9">
        <v>245000</v>
      </c>
      <c r="F19" s="91">
        <v>90664</v>
      </c>
      <c r="G19" s="88">
        <f t="shared" si="2"/>
        <v>154336</v>
      </c>
      <c r="H19" s="61"/>
      <c r="I19" s="123"/>
      <c r="J19" s="89">
        <v>5</v>
      </c>
      <c r="K19" s="90" t="s">
        <v>18</v>
      </c>
      <c r="L19" s="91">
        <v>90664</v>
      </c>
      <c r="M19" s="92">
        <v>72531</v>
      </c>
      <c r="N19" s="80">
        <v>18133</v>
      </c>
      <c r="O19" s="80"/>
      <c r="P19" s="80"/>
      <c r="Q19" s="66"/>
      <c r="R19" s="18"/>
      <c r="S19" s="18"/>
      <c r="T19" s="18"/>
    </row>
    <row r="20" spans="2:20" ht="19.5" customHeight="1">
      <c r="B20" s="123"/>
      <c r="C20" s="56">
        <v>6</v>
      </c>
      <c r="D20" s="8" t="s">
        <v>19</v>
      </c>
      <c r="E20" s="9">
        <v>144000</v>
      </c>
      <c r="F20" s="87">
        <v>8150</v>
      </c>
      <c r="G20" s="88">
        <f t="shared" si="2"/>
        <v>135850</v>
      </c>
      <c r="H20" s="61"/>
      <c r="I20" s="123"/>
      <c r="J20" s="85">
        <v>6</v>
      </c>
      <c r="K20" s="8" t="s">
        <v>19</v>
      </c>
      <c r="L20" s="87">
        <v>8150</v>
      </c>
      <c r="M20" s="49"/>
      <c r="N20" s="46">
        <v>8150</v>
      </c>
      <c r="O20" s="46"/>
      <c r="P20" s="46"/>
      <c r="Q20" s="66"/>
      <c r="R20" s="18"/>
      <c r="S20" s="18"/>
      <c r="T20" s="18"/>
    </row>
    <row r="21" spans="2:20" ht="19.5" customHeight="1">
      <c r="B21" s="123"/>
      <c r="C21" s="56">
        <v>7</v>
      </c>
      <c r="D21" s="8" t="s">
        <v>37</v>
      </c>
      <c r="E21" s="9">
        <v>840000</v>
      </c>
      <c r="F21" s="87">
        <v>810000</v>
      </c>
      <c r="G21" s="88">
        <f t="shared" si="2"/>
        <v>30000</v>
      </c>
      <c r="H21" s="61"/>
      <c r="I21" s="123"/>
      <c r="J21" s="85">
        <v>7</v>
      </c>
      <c r="K21" s="8" t="s">
        <v>37</v>
      </c>
      <c r="L21" s="87">
        <v>810000</v>
      </c>
      <c r="M21" s="49">
        <v>648000</v>
      </c>
      <c r="N21" s="46">
        <v>162000</v>
      </c>
      <c r="O21" s="46"/>
      <c r="P21" s="46"/>
      <c r="Q21" s="66"/>
      <c r="R21" s="18"/>
      <c r="S21" s="18"/>
      <c r="T21" s="18"/>
    </row>
    <row r="22" spans="2:20" ht="19.5" customHeight="1">
      <c r="B22" s="123"/>
      <c r="C22" s="56">
        <v>8</v>
      </c>
      <c r="D22" s="8" t="s">
        <v>20</v>
      </c>
      <c r="E22" s="9">
        <v>693200</v>
      </c>
      <c r="F22" s="87">
        <v>549247</v>
      </c>
      <c r="G22" s="88">
        <f t="shared" si="2"/>
        <v>143953</v>
      </c>
      <c r="H22" s="61"/>
      <c r="I22" s="123"/>
      <c r="J22" s="85">
        <v>8</v>
      </c>
      <c r="K22" s="8" t="s">
        <v>20</v>
      </c>
      <c r="L22" s="87">
        <v>549247</v>
      </c>
      <c r="M22" s="49">
        <v>452477</v>
      </c>
      <c r="N22" s="46">
        <v>88595</v>
      </c>
      <c r="O22" s="46">
        <v>3956</v>
      </c>
      <c r="P22" s="46">
        <v>4219</v>
      </c>
      <c r="Q22" s="66"/>
      <c r="R22" s="18"/>
      <c r="S22" s="18"/>
      <c r="T22" s="18"/>
    </row>
    <row r="23" spans="2:20" ht="19.5" customHeight="1">
      <c r="B23" s="123"/>
      <c r="C23" s="56">
        <v>9</v>
      </c>
      <c r="D23" s="8" t="s">
        <v>21</v>
      </c>
      <c r="E23" s="9">
        <v>156000</v>
      </c>
      <c r="F23" s="87">
        <v>118849</v>
      </c>
      <c r="G23" s="88">
        <f t="shared" si="2"/>
        <v>37151</v>
      </c>
      <c r="H23" s="61"/>
      <c r="I23" s="123"/>
      <c r="J23" s="85">
        <v>9</v>
      </c>
      <c r="K23" s="8" t="s">
        <v>21</v>
      </c>
      <c r="L23" s="87">
        <v>118849</v>
      </c>
      <c r="M23" s="49">
        <v>95079</v>
      </c>
      <c r="N23" s="46">
        <v>23770</v>
      </c>
      <c r="O23" s="46"/>
      <c r="P23" s="46"/>
      <c r="Q23" s="66"/>
      <c r="R23" s="18"/>
      <c r="S23" s="18"/>
      <c r="T23" s="18"/>
    </row>
    <row r="24" spans="2:20" ht="19.5" customHeight="1">
      <c r="B24" s="123"/>
      <c r="C24" s="56">
        <v>10</v>
      </c>
      <c r="D24" s="8" t="s">
        <v>22</v>
      </c>
      <c r="E24" s="9">
        <v>145200</v>
      </c>
      <c r="F24" s="87">
        <v>123480</v>
      </c>
      <c r="G24" s="88">
        <f t="shared" si="2"/>
        <v>21720</v>
      </c>
      <c r="H24" s="61"/>
      <c r="I24" s="123"/>
      <c r="J24" s="85">
        <v>10</v>
      </c>
      <c r="K24" s="8" t="s">
        <v>22</v>
      </c>
      <c r="L24" s="87">
        <v>123480</v>
      </c>
      <c r="M24" s="49">
        <v>98784</v>
      </c>
      <c r="N24" s="46">
        <f>L24-M24</f>
        <v>24696</v>
      </c>
      <c r="O24" s="46"/>
      <c r="P24" s="46"/>
      <c r="Q24" s="66"/>
      <c r="R24" s="18"/>
      <c r="S24" s="18"/>
      <c r="T24" s="18"/>
    </row>
    <row r="25" spans="2:20" ht="19.5" customHeight="1">
      <c r="B25" s="123"/>
      <c r="C25" s="56">
        <v>11</v>
      </c>
      <c r="D25" s="8" t="s">
        <v>23</v>
      </c>
      <c r="E25" s="9">
        <v>300000</v>
      </c>
      <c r="F25" s="87">
        <v>661939</v>
      </c>
      <c r="G25" s="88">
        <f t="shared" si="2"/>
        <v>-361939</v>
      </c>
      <c r="H25" s="61"/>
      <c r="I25" s="123"/>
      <c r="J25" s="85">
        <v>11</v>
      </c>
      <c r="K25" s="8" t="s">
        <v>23</v>
      </c>
      <c r="L25" s="87">
        <v>661939</v>
      </c>
      <c r="M25" s="49">
        <v>652059</v>
      </c>
      <c r="N25" s="46">
        <v>9880</v>
      </c>
      <c r="O25" s="46"/>
      <c r="P25" s="46"/>
      <c r="Q25" s="66"/>
      <c r="R25" s="18"/>
      <c r="S25" s="18"/>
      <c r="T25" s="18"/>
    </row>
    <row r="26" spans="2:20" ht="19.5" customHeight="1">
      <c r="B26" s="123"/>
      <c r="C26" s="56">
        <v>12</v>
      </c>
      <c r="D26" s="8" t="s">
        <v>24</v>
      </c>
      <c r="E26" s="9"/>
      <c r="F26" s="87">
        <v>3210</v>
      </c>
      <c r="G26" s="88">
        <f t="shared" si="2"/>
        <v>-3210</v>
      </c>
      <c r="H26" s="61"/>
      <c r="I26" s="123"/>
      <c r="J26" s="85">
        <v>12</v>
      </c>
      <c r="K26" s="8" t="s">
        <v>24</v>
      </c>
      <c r="L26" s="87">
        <v>3210</v>
      </c>
      <c r="M26" s="49">
        <v>1845</v>
      </c>
      <c r="N26" s="46">
        <v>1365</v>
      </c>
      <c r="O26" s="46"/>
      <c r="P26" s="46"/>
      <c r="Q26" s="66"/>
      <c r="R26" s="18"/>
      <c r="S26" s="18"/>
      <c r="T26" s="18"/>
    </row>
    <row r="27" spans="2:20" ht="19.5" customHeight="1">
      <c r="B27" s="123"/>
      <c r="C27" s="56">
        <v>14</v>
      </c>
      <c r="D27" s="8" t="s">
        <v>25</v>
      </c>
      <c r="E27" s="9">
        <v>210000</v>
      </c>
      <c r="F27" s="87">
        <v>210000</v>
      </c>
      <c r="G27" s="88">
        <f t="shared" si="2"/>
        <v>0</v>
      </c>
      <c r="H27" s="61"/>
      <c r="I27" s="123"/>
      <c r="J27" s="85">
        <v>14</v>
      </c>
      <c r="K27" s="8" t="s">
        <v>25</v>
      </c>
      <c r="L27" s="87">
        <v>210000</v>
      </c>
      <c r="M27" s="49"/>
      <c r="N27" s="46"/>
      <c r="O27" s="46"/>
      <c r="P27" s="46"/>
      <c r="Q27" s="66">
        <v>210000</v>
      </c>
      <c r="R27" s="18"/>
      <c r="S27" s="18"/>
      <c r="T27" s="18"/>
    </row>
    <row r="28" spans="2:20" ht="19.5" customHeight="1">
      <c r="B28" s="123"/>
      <c r="C28" s="56">
        <v>15</v>
      </c>
      <c r="D28" s="2" t="s">
        <v>26</v>
      </c>
      <c r="E28" s="9"/>
      <c r="F28" s="87">
        <v>31500</v>
      </c>
      <c r="G28" s="88">
        <f t="shared" si="2"/>
        <v>-31500</v>
      </c>
      <c r="H28" s="61"/>
      <c r="I28" s="123"/>
      <c r="J28" s="85">
        <v>15</v>
      </c>
      <c r="K28" s="8" t="s">
        <v>26</v>
      </c>
      <c r="L28" s="87">
        <v>31500</v>
      </c>
      <c r="M28" s="49">
        <v>31500</v>
      </c>
      <c r="N28" s="46"/>
      <c r="O28" s="46"/>
      <c r="P28" s="46"/>
      <c r="Q28" s="66"/>
      <c r="R28" s="18"/>
      <c r="S28" s="18"/>
      <c r="T28" s="18"/>
    </row>
    <row r="29" spans="2:20" ht="19.5" customHeight="1">
      <c r="B29" s="123"/>
      <c r="C29" s="56">
        <v>16</v>
      </c>
      <c r="D29" s="2" t="s">
        <v>27</v>
      </c>
      <c r="E29" s="9">
        <v>340560</v>
      </c>
      <c r="F29" s="87">
        <v>60156</v>
      </c>
      <c r="G29" s="88">
        <f t="shared" si="2"/>
        <v>280404</v>
      </c>
      <c r="H29" s="61"/>
      <c r="I29" s="123"/>
      <c r="J29" s="85">
        <v>16</v>
      </c>
      <c r="K29" s="8" t="s">
        <v>27</v>
      </c>
      <c r="L29" s="87">
        <v>60156</v>
      </c>
      <c r="M29" s="49">
        <v>20655</v>
      </c>
      <c r="N29" s="46">
        <v>11995</v>
      </c>
      <c r="O29" s="46">
        <v>5136</v>
      </c>
      <c r="P29" s="46"/>
      <c r="Q29" s="66">
        <v>22370</v>
      </c>
      <c r="R29" s="18"/>
      <c r="S29" s="18"/>
      <c r="T29" s="18"/>
    </row>
    <row r="30" spans="2:20" ht="19.5" customHeight="1">
      <c r="B30" s="123"/>
      <c r="C30" s="56">
        <v>17</v>
      </c>
      <c r="D30" s="2" t="s">
        <v>31</v>
      </c>
      <c r="E30" s="9">
        <v>1270000</v>
      </c>
      <c r="F30" s="87">
        <v>801100</v>
      </c>
      <c r="G30" s="88">
        <f t="shared" si="2"/>
        <v>468900</v>
      </c>
      <c r="H30" s="61"/>
      <c r="I30" s="123"/>
      <c r="J30" s="85">
        <v>17</v>
      </c>
      <c r="K30" s="8" t="s">
        <v>31</v>
      </c>
      <c r="L30" s="87">
        <v>801100</v>
      </c>
      <c r="M30" s="49"/>
      <c r="N30" s="46"/>
      <c r="O30" s="46"/>
      <c r="P30" s="46"/>
      <c r="Q30" s="66">
        <v>801100</v>
      </c>
      <c r="R30" s="18"/>
      <c r="S30" s="18"/>
      <c r="T30" s="18"/>
    </row>
    <row r="31" spans="2:20" ht="19.5" customHeight="1">
      <c r="B31" s="123"/>
      <c r="C31" s="56">
        <v>18</v>
      </c>
      <c r="D31" s="2" t="s">
        <v>32</v>
      </c>
      <c r="E31" s="9"/>
      <c r="F31" s="9">
        <v>350220</v>
      </c>
      <c r="G31" s="88">
        <f t="shared" si="2"/>
        <v>-350220</v>
      </c>
      <c r="H31" s="61"/>
      <c r="I31" s="123"/>
      <c r="J31" s="56">
        <v>18</v>
      </c>
      <c r="K31" s="2" t="s">
        <v>32</v>
      </c>
      <c r="L31" s="9">
        <v>350220</v>
      </c>
      <c r="M31" s="48">
        <v>350220</v>
      </c>
      <c r="N31" s="42"/>
      <c r="O31" s="42"/>
      <c r="P31" s="42"/>
      <c r="Q31" s="66"/>
      <c r="R31" s="18"/>
      <c r="S31" s="18"/>
      <c r="T31" s="18"/>
    </row>
    <row r="32" spans="2:20" ht="19.5" customHeight="1">
      <c r="B32" s="123"/>
      <c r="C32" s="56">
        <v>19</v>
      </c>
      <c r="D32" s="2" t="s">
        <v>33</v>
      </c>
      <c r="E32" s="9">
        <v>200000</v>
      </c>
      <c r="F32" s="9">
        <v>50000</v>
      </c>
      <c r="G32" s="88">
        <f t="shared" si="2"/>
        <v>150000</v>
      </c>
      <c r="H32" s="61"/>
      <c r="I32" s="123"/>
      <c r="J32" s="56">
        <v>19</v>
      </c>
      <c r="K32" s="2" t="s">
        <v>33</v>
      </c>
      <c r="L32" s="9">
        <v>50000</v>
      </c>
      <c r="M32" s="48"/>
      <c r="N32" s="42"/>
      <c r="O32" s="42"/>
      <c r="P32" s="42"/>
      <c r="Q32" s="66">
        <v>50000</v>
      </c>
      <c r="R32" s="18"/>
      <c r="S32" s="18"/>
      <c r="T32" s="18"/>
    </row>
    <row r="33" spans="2:20" ht="19.5" customHeight="1">
      <c r="B33" s="123"/>
      <c r="C33" s="56">
        <v>20</v>
      </c>
      <c r="D33" s="2" t="s">
        <v>34</v>
      </c>
      <c r="E33" s="9">
        <v>505000</v>
      </c>
      <c r="F33" s="9">
        <v>0</v>
      </c>
      <c r="G33" s="88">
        <f t="shared" si="2"/>
        <v>505000</v>
      </c>
      <c r="H33" s="19"/>
      <c r="I33" s="123"/>
      <c r="J33" s="56">
        <v>20</v>
      </c>
      <c r="K33" s="2" t="s">
        <v>34</v>
      </c>
      <c r="L33" s="9"/>
      <c r="M33" s="48"/>
      <c r="N33" s="42"/>
      <c r="O33" s="42"/>
      <c r="P33" s="42"/>
      <c r="Q33" s="66"/>
      <c r="R33" s="18"/>
      <c r="S33" s="18"/>
      <c r="T33" s="18"/>
    </row>
    <row r="34" spans="2:20" ht="19.5" customHeight="1">
      <c r="B34" s="123"/>
      <c r="C34" s="56">
        <v>21</v>
      </c>
      <c r="D34" s="2" t="s">
        <v>10</v>
      </c>
      <c r="E34" s="9">
        <v>4923460</v>
      </c>
      <c r="F34" s="9">
        <v>0</v>
      </c>
      <c r="G34" s="88">
        <f t="shared" si="2"/>
        <v>4923460</v>
      </c>
      <c r="H34" s="19"/>
      <c r="I34" s="123"/>
      <c r="J34" s="56">
        <v>21</v>
      </c>
      <c r="K34" s="2" t="s">
        <v>10</v>
      </c>
      <c r="L34" s="9"/>
      <c r="M34" s="48"/>
      <c r="N34" s="42"/>
      <c r="O34" s="42"/>
      <c r="P34" s="42"/>
      <c r="Q34" s="66"/>
      <c r="R34" s="18"/>
      <c r="S34" s="18"/>
      <c r="T34" s="18"/>
    </row>
    <row r="35" spans="2:20" ht="19.5" customHeight="1" thickBot="1">
      <c r="B35" s="124"/>
      <c r="C35" s="14"/>
      <c r="D35" s="5" t="s">
        <v>40</v>
      </c>
      <c r="E35" s="10">
        <f>SUM(E14:E34)</f>
        <v>28149460</v>
      </c>
      <c r="F35" s="10">
        <f>SUM(F14:F34)</f>
        <v>18124687</v>
      </c>
      <c r="G35" s="17">
        <f t="shared" si="2"/>
        <v>10024773</v>
      </c>
      <c r="H35" s="19"/>
      <c r="I35" s="124"/>
      <c r="J35" s="14"/>
      <c r="K35" s="5" t="s">
        <v>40</v>
      </c>
      <c r="L35" s="10">
        <f aca="true" t="shared" si="3" ref="L35:Q35">SUM(L14:L34)</f>
        <v>18124687</v>
      </c>
      <c r="M35" s="50">
        <f t="shared" si="3"/>
        <v>12792315</v>
      </c>
      <c r="N35" s="50">
        <f t="shared" si="3"/>
        <v>3686641</v>
      </c>
      <c r="O35" s="50">
        <f t="shared" si="3"/>
        <v>162862</v>
      </c>
      <c r="P35" s="50">
        <f t="shared" si="3"/>
        <v>15219</v>
      </c>
      <c r="Q35" s="86">
        <f t="shared" si="3"/>
        <v>1467650</v>
      </c>
      <c r="R35" s="18"/>
      <c r="S35" s="18"/>
      <c r="T35" s="18"/>
    </row>
    <row r="36" spans="7:20" ht="19.5" customHeight="1" thickBot="1">
      <c r="G36" s="11"/>
      <c r="H36" s="20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4:20" ht="19.5" customHeight="1">
      <c r="D37" s="12"/>
      <c r="E37" s="1" t="s">
        <v>35</v>
      </c>
      <c r="F37" s="1" t="s">
        <v>28</v>
      </c>
      <c r="G37" s="13" t="s">
        <v>29</v>
      </c>
      <c r="H37" s="20"/>
      <c r="I37" s="18"/>
      <c r="J37" s="18"/>
      <c r="K37" s="18"/>
      <c r="L37" s="18"/>
      <c r="M37" s="18"/>
      <c r="N37" s="18"/>
      <c r="O37" s="18"/>
      <c r="P37" s="18"/>
      <c r="Q37" s="83"/>
      <c r="R37" s="18"/>
      <c r="S37" s="18"/>
      <c r="T37" s="18"/>
    </row>
    <row r="38" spans="4:20" ht="19.5" customHeight="1" thickBot="1">
      <c r="D38" s="14" t="s">
        <v>95</v>
      </c>
      <c r="E38" s="6">
        <v>20139457</v>
      </c>
      <c r="F38" s="6">
        <v>18124687</v>
      </c>
      <c r="G38" s="15">
        <f>E38-F38</f>
        <v>2014770</v>
      </c>
      <c r="H38" s="21"/>
      <c r="I38" s="18"/>
      <c r="J38" s="18"/>
      <c r="K38" s="18"/>
      <c r="L38" s="18"/>
      <c r="M38" s="18"/>
      <c r="N38" s="18"/>
      <c r="O38" s="18"/>
      <c r="P38" s="18"/>
      <c r="Q38" s="84"/>
      <c r="R38" s="18"/>
      <c r="S38" s="18"/>
      <c r="T38" s="18"/>
    </row>
    <row r="39" spans="8:20" ht="19.5" customHeight="1"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8:20" ht="19.5" customHeight="1"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8:20" ht="19.5" customHeight="1"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8:20" ht="19.5" customHeight="1"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2:17" ht="19.5" customHeight="1">
      <c r="B43" s="121" t="s">
        <v>47</v>
      </c>
      <c r="C43" s="121"/>
      <c r="D43" s="121"/>
      <c r="E43" s="121"/>
      <c r="F43" s="121"/>
      <c r="G43" s="121"/>
      <c r="H43" s="75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9.5" customHeight="1">
      <c r="B44" t="s">
        <v>0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9.5" customHeight="1" thickBot="1">
      <c r="B45" t="s">
        <v>1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9.5" customHeight="1">
      <c r="B46" s="122" t="s">
        <v>2</v>
      </c>
      <c r="C46" s="51" t="s">
        <v>3</v>
      </c>
      <c r="D46" s="24" t="s">
        <v>4</v>
      </c>
      <c r="E46" s="24" t="s">
        <v>48</v>
      </c>
      <c r="F46" s="24" t="s">
        <v>49</v>
      </c>
      <c r="G46" s="25" t="s">
        <v>40</v>
      </c>
      <c r="H46" s="18"/>
      <c r="I46" s="76"/>
      <c r="J46" s="76"/>
      <c r="K46" s="76"/>
      <c r="L46" s="18"/>
      <c r="M46" s="76"/>
      <c r="N46" s="76"/>
      <c r="O46" s="76"/>
      <c r="P46" s="76"/>
      <c r="Q46" s="77"/>
    </row>
    <row r="47" spans="2:17" ht="19.5" customHeight="1">
      <c r="B47" s="123"/>
      <c r="C47" s="22">
        <v>1</v>
      </c>
      <c r="D47" s="2" t="s">
        <v>7</v>
      </c>
      <c r="E47" s="3">
        <v>62000</v>
      </c>
      <c r="F47" s="3">
        <v>0</v>
      </c>
      <c r="G47" s="4">
        <f>SUM(E47:F47)</f>
        <v>62000</v>
      </c>
      <c r="H47" s="19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9.5" customHeight="1">
      <c r="B48" s="123"/>
      <c r="C48" s="22">
        <v>2</v>
      </c>
      <c r="D48" s="2" t="s">
        <v>8</v>
      </c>
      <c r="E48" s="3">
        <v>22000</v>
      </c>
      <c r="F48" s="3">
        <v>0</v>
      </c>
      <c r="G48" s="4">
        <f aca="true" t="shared" si="4" ref="G48:G53">SUM(E48:F48)</f>
        <v>22000</v>
      </c>
      <c r="H48" s="19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9.5" customHeight="1">
      <c r="B49" s="123"/>
      <c r="C49" s="22">
        <v>3</v>
      </c>
      <c r="D49" s="2" t="s">
        <v>9</v>
      </c>
      <c r="E49" s="3">
        <v>50000</v>
      </c>
      <c r="F49" s="19">
        <v>19938000</v>
      </c>
      <c r="G49" s="4">
        <f t="shared" si="4"/>
        <v>19988000</v>
      </c>
      <c r="H49" s="19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9.5" customHeight="1">
      <c r="B50" s="123"/>
      <c r="C50" s="22">
        <v>4</v>
      </c>
      <c r="D50" s="2" t="s">
        <v>30</v>
      </c>
      <c r="E50" s="3">
        <v>0</v>
      </c>
      <c r="F50" s="3">
        <v>17457</v>
      </c>
      <c r="G50" s="4">
        <f t="shared" si="4"/>
        <v>17457</v>
      </c>
      <c r="H50" s="19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9.5" customHeight="1">
      <c r="B51" s="123"/>
      <c r="C51" s="22">
        <v>5</v>
      </c>
      <c r="D51" s="2" t="s">
        <v>46</v>
      </c>
      <c r="E51" s="3">
        <v>50000</v>
      </c>
      <c r="F51" s="3">
        <v>0</v>
      </c>
      <c r="G51" s="4">
        <f t="shared" si="4"/>
        <v>50000</v>
      </c>
      <c r="H51" s="19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9.5" customHeight="1">
      <c r="B52" s="123"/>
      <c r="C52" s="22">
        <v>6</v>
      </c>
      <c r="D52" s="2" t="s">
        <v>10</v>
      </c>
      <c r="E52" s="3">
        <v>0</v>
      </c>
      <c r="F52" s="3">
        <v>0</v>
      </c>
      <c r="G52" s="4">
        <f t="shared" si="4"/>
        <v>0</v>
      </c>
      <c r="H52" s="19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9.5" customHeight="1" thickBot="1">
      <c r="B53" s="124"/>
      <c r="C53" s="14" t="s">
        <v>11</v>
      </c>
      <c r="D53" s="5"/>
      <c r="E53" s="6">
        <f>SUM(E47:E52)</f>
        <v>184000</v>
      </c>
      <c r="F53" s="6">
        <f>SUM(F47:F52)</f>
        <v>19955457</v>
      </c>
      <c r="G53" s="17">
        <f t="shared" si="4"/>
        <v>20139457</v>
      </c>
      <c r="H53" s="19"/>
      <c r="I53" s="78"/>
      <c r="J53" s="18"/>
      <c r="K53" s="18"/>
      <c r="L53" s="18"/>
      <c r="M53" s="18"/>
      <c r="N53" s="18"/>
      <c r="O53" s="18"/>
      <c r="P53" s="18"/>
      <c r="Q53" s="18"/>
    </row>
    <row r="54" spans="5:17" ht="19.5" customHeight="1" thickBot="1">
      <c r="E54" s="7"/>
      <c r="F54" s="7"/>
      <c r="G54" s="7"/>
      <c r="H54" s="21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9.5" customHeight="1">
      <c r="B55" s="127" t="s">
        <v>12</v>
      </c>
      <c r="C55" s="24" t="s">
        <v>3</v>
      </c>
      <c r="D55" s="24" t="s">
        <v>4</v>
      </c>
      <c r="E55" s="24" t="s">
        <v>48</v>
      </c>
      <c r="F55" s="24" t="s">
        <v>49</v>
      </c>
      <c r="G55" s="25" t="s">
        <v>40</v>
      </c>
      <c r="H55" s="18"/>
      <c r="I55" s="76"/>
      <c r="J55" s="76"/>
      <c r="K55" s="76"/>
      <c r="L55" s="18"/>
      <c r="M55" s="76"/>
      <c r="N55" s="76"/>
      <c r="O55" s="76"/>
      <c r="P55" s="76"/>
      <c r="Q55" s="18"/>
    </row>
    <row r="56" spans="2:17" ht="19.5" customHeight="1">
      <c r="B56" s="128"/>
      <c r="C56" s="2">
        <v>1</v>
      </c>
      <c r="D56" s="8" t="s">
        <v>13</v>
      </c>
      <c r="E56" s="9">
        <v>52000</v>
      </c>
      <c r="F56" s="9">
        <v>5004350</v>
      </c>
      <c r="G56" s="4">
        <f>SUM(E56:F56)</f>
        <v>5056350</v>
      </c>
      <c r="H56" s="19"/>
      <c r="I56" s="78"/>
      <c r="J56" s="18"/>
      <c r="K56" s="18"/>
      <c r="L56" s="18"/>
      <c r="M56" s="18"/>
      <c r="N56" s="18"/>
      <c r="O56" s="18"/>
      <c r="P56" s="18"/>
      <c r="Q56" s="18"/>
    </row>
    <row r="57" spans="2:17" ht="19.5" customHeight="1">
      <c r="B57" s="128"/>
      <c r="C57" s="2">
        <v>2</v>
      </c>
      <c r="D57" s="8" t="s">
        <v>14</v>
      </c>
      <c r="E57" s="9">
        <v>20000</v>
      </c>
      <c r="F57" s="9">
        <v>6321000</v>
      </c>
      <c r="G57" s="4">
        <f>SUM(E57:F57)</f>
        <v>6341000</v>
      </c>
      <c r="H57" s="19"/>
      <c r="I57" s="78"/>
      <c r="J57" s="18"/>
      <c r="K57" s="18"/>
      <c r="L57" s="18"/>
      <c r="M57" s="18"/>
      <c r="N57" s="18"/>
      <c r="O57" s="18"/>
      <c r="P57" s="18"/>
      <c r="Q57" s="18"/>
    </row>
    <row r="58" spans="2:17" ht="19.5" customHeight="1">
      <c r="B58" s="128"/>
      <c r="C58" s="2">
        <v>3</v>
      </c>
      <c r="D58" s="8" t="s">
        <v>15</v>
      </c>
      <c r="E58" s="9">
        <v>1970</v>
      </c>
      <c r="F58" s="9">
        <v>791294</v>
      </c>
      <c r="G58" s="4">
        <f aca="true" t="shared" si="5" ref="G58:G76">SUM(E58:F58)</f>
        <v>793264</v>
      </c>
      <c r="H58" s="19"/>
      <c r="I58" s="78"/>
      <c r="J58" s="18"/>
      <c r="K58" s="18"/>
      <c r="L58" s="18"/>
      <c r="M58" s="18"/>
      <c r="N58" s="18"/>
      <c r="O58" s="18"/>
      <c r="P58" s="18"/>
      <c r="Q58" s="18"/>
    </row>
    <row r="59" spans="2:17" ht="19.5" customHeight="1">
      <c r="B59" s="128"/>
      <c r="C59" s="2">
        <v>3</v>
      </c>
      <c r="D59" s="8" t="s">
        <v>16</v>
      </c>
      <c r="E59" s="9">
        <v>19890</v>
      </c>
      <c r="F59" s="9">
        <v>1728169</v>
      </c>
      <c r="G59" s="4">
        <f t="shared" si="5"/>
        <v>1748059</v>
      </c>
      <c r="H59" s="19"/>
      <c r="I59" s="78"/>
      <c r="J59" s="18"/>
      <c r="K59" s="18"/>
      <c r="L59" s="18"/>
      <c r="M59" s="18"/>
      <c r="N59" s="18"/>
      <c r="O59" s="18"/>
      <c r="P59" s="18"/>
      <c r="Q59" s="18"/>
    </row>
    <row r="60" spans="2:17" ht="19.5" customHeight="1">
      <c r="B60" s="128"/>
      <c r="C60" s="2">
        <v>4</v>
      </c>
      <c r="D60" s="8" t="s">
        <v>17</v>
      </c>
      <c r="E60" s="9">
        <v>70910</v>
      </c>
      <c r="F60" s="9">
        <v>246589</v>
      </c>
      <c r="G60" s="4">
        <f t="shared" si="5"/>
        <v>317499</v>
      </c>
      <c r="H60" s="19"/>
      <c r="I60" s="78"/>
      <c r="J60" s="18"/>
      <c r="K60" s="18"/>
      <c r="L60" s="18"/>
      <c r="M60" s="18"/>
      <c r="N60" s="18"/>
      <c r="O60" s="18"/>
      <c r="P60" s="18"/>
      <c r="Q60" s="18"/>
    </row>
    <row r="61" spans="2:17" ht="19.5" customHeight="1">
      <c r="B61" s="128"/>
      <c r="C61" s="2">
        <v>5</v>
      </c>
      <c r="D61" s="8" t="s">
        <v>18</v>
      </c>
      <c r="E61" s="9"/>
      <c r="F61" s="9">
        <v>90664</v>
      </c>
      <c r="G61" s="4">
        <f t="shared" si="5"/>
        <v>90664</v>
      </c>
      <c r="H61" s="19"/>
      <c r="I61" s="78"/>
      <c r="J61" s="18"/>
      <c r="K61" s="18"/>
      <c r="L61" s="18"/>
      <c r="M61" s="18"/>
      <c r="N61" s="18"/>
      <c r="O61" s="18"/>
      <c r="P61" s="18"/>
      <c r="Q61" s="18"/>
    </row>
    <row r="62" spans="2:17" ht="19.5" customHeight="1">
      <c r="B62" s="128"/>
      <c r="C62" s="2">
        <v>6</v>
      </c>
      <c r="D62" s="8" t="s">
        <v>19</v>
      </c>
      <c r="E62" s="9"/>
      <c r="F62" s="9">
        <v>8150</v>
      </c>
      <c r="G62" s="4">
        <f t="shared" si="5"/>
        <v>8150</v>
      </c>
      <c r="H62" s="19"/>
      <c r="I62" s="78"/>
      <c r="J62" s="18"/>
      <c r="K62" s="18"/>
      <c r="L62" s="18"/>
      <c r="M62" s="18"/>
      <c r="N62" s="18"/>
      <c r="O62" s="18"/>
      <c r="P62" s="18"/>
      <c r="Q62" s="18"/>
    </row>
    <row r="63" spans="2:17" ht="19.5" customHeight="1">
      <c r="B63" s="128"/>
      <c r="C63" s="2">
        <v>7</v>
      </c>
      <c r="D63" s="8" t="s">
        <v>37</v>
      </c>
      <c r="E63" s="9"/>
      <c r="F63" s="9">
        <v>810000</v>
      </c>
      <c r="G63" s="4">
        <f t="shared" si="5"/>
        <v>810000</v>
      </c>
      <c r="H63" s="19"/>
      <c r="I63" s="78"/>
      <c r="J63" s="18"/>
      <c r="K63" s="18"/>
      <c r="L63" s="18"/>
      <c r="M63" s="18"/>
      <c r="N63" s="18"/>
      <c r="O63" s="18"/>
      <c r="P63" s="18"/>
      <c r="Q63" s="18"/>
    </row>
    <row r="64" spans="2:17" ht="19.5" customHeight="1">
      <c r="B64" s="128"/>
      <c r="C64" s="2">
        <v>8</v>
      </c>
      <c r="D64" s="8" t="s">
        <v>20</v>
      </c>
      <c r="E64" s="9">
        <v>8175</v>
      </c>
      <c r="F64" s="9">
        <v>541072</v>
      </c>
      <c r="G64" s="4">
        <f t="shared" si="5"/>
        <v>549247</v>
      </c>
      <c r="H64" s="19"/>
      <c r="I64" s="78"/>
      <c r="J64" s="18"/>
      <c r="K64" s="18"/>
      <c r="L64" s="18"/>
      <c r="M64" s="18"/>
      <c r="N64" s="18"/>
      <c r="O64" s="18"/>
      <c r="P64" s="18"/>
      <c r="Q64" s="18"/>
    </row>
    <row r="65" spans="2:17" ht="19.5" customHeight="1">
      <c r="B65" s="128"/>
      <c r="C65" s="2">
        <v>9</v>
      </c>
      <c r="D65" s="8" t="s">
        <v>21</v>
      </c>
      <c r="E65" s="9"/>
      <c r="F65" s="9">
        <v>118849</v>
      </c>
      <c r="G65" s="4">
        <f t="shared" si="5"/>
        <v>118849</v>
      </c>
      <c r="H65" s="19"/>
      <c r="I65" s="78"/>
      <c r="J65" s="18"/>
      <c r="K65" s="18"/>
      <c r="L65" s="18"/>
      <c r="M65" s="18"/>
      <c r="N65" s="18"/>
      <c r="O65" s="18"/>
      <c r="P65" s="18"/>
      <c r="Q65" s="18"/>
    </row>
    <row r="66" spans="2:17" ht="19.5" customHeight="1">
      <c r="B66" s="128"/>
      <c r="C66" s="2">
        <v>10</v>
      </c>
      <c r="D66" s="8" t="s">
        <v>22</v>
      </c>
      <c r="E66" s="9"/>
      <c r="F66" s="9">
        <v>123480</v>
      </c>
      <c r="G66" s="4">
        <f t="shared" si="5"/>
        <v>123480</v>
      </c>
      <c r="H66" s="19"/>
      <c r="I66" s="78"/>
      <c r="J66" s="18"/>
      <c r="K66" s="18"/>
      <c r="L66" s="18"/>
      <c r="M66" s="18"/>
      <c r="N66" s="18"/>
      <c r="O66" s="18"/>
      <c r="P66" s="18"/>
      <c r="Q66" s="18"/>
    </row>
    <row r="67" spans="2:17" ht="19.5" customHeight="1">
      <c r="B67" s="128"/>
      <c r="C67" s="2">
        <v>11</v>
      </c>
      <c r="D67" s="8" t="s">
        <v>23</v>
      </c>
      <c r="E67" s="9"/>
      <c r="F67" s="9">
        <v>661939</v>
      </c>
      <c r="G67" s="4">
        <f t="shared" si="5"/>
        <v>661939</v>
      </c>
      <c r="H67" s="19"/>
      <c r="I67" s="78"/>
      <c r="J67" s="18"/>
      <c r="K67" s="18"/>
      <c r="L67" s="18"/>
      <c r="M67" s="18"/>
      <c r="N67" s="18"/>
      <c r="O67" s="18"/>
      <c r="P67" s="18"/>
      <c r="Q67" s="18"/>
    </row>
    <row r="68" spans="2:17" ht="19.5" customHeight="1">
      <c r="B68" s="128"/>
      <c r="C68" s="2">
        <v>12</v>
      </c>
      <c r="D68" s="8" t="s">
        <v>24</v>
      </c>
      <c r="E68" s="9"/>
      <c r="F68" s="9">
        <v>3210</v>
      </c>
      <c r="G68" s="4">
        <f t="shared" si="5"/>
        <v>3210</v>
      </c>
      <c r="H68" s="19"/>
      <c r="I68" s="78"/>
      <c r="J68" s="18"/>
      <c r="K68" s="18"/>
      <c r="L68" s="18"/>
      <c r="M68" s="18"/>
      <c r="N68" s="18"/>
      <c r="O68" s="18"/>
      <c r="P68" s="18"/>
      <c r="Q68" s="18"/>
    </row>
    <row r="69" spans="2:17" ht="19.5" customHeight="1">
      <c r="B69" s="128"/>
      <c r="C69" s="2">
        <v>14</v>
      </c>
      <c r="D69" s="8" t="s">
        <v>25</v>
      </c>
      <c r="E69" s="9"/>
      <c r="F69" s="9">
        <v>210000</v>
      </c>
      <c r="G69" s="4">
        <f t="shared" si="5"/>
        <v>210000</v>
      </c>
      <c r="H69" s="19"/>
      <c r="I69" s="78"/>
      <c r="J69" s="18"/>
      <c r="K69" s="18"/>
      <c r="L69" s="18"/>
      <c r="M69" s="18"/>
      <c r="N69" s="18"/>
      <c r="O69" s="18"/>
      <c r="P69" s="18"/>
      <c r="Q69" s="18"/>
    </row>
    <row r="70" spans="2:17" ht="19.5" customHeight="1">
      <c r="B70" s="128"/>
      <c r="C70" s="2">
        <v>15</v>
      </c>
      <c r="D70" s="2" t="s">
        <v>26</v>
      </c>
      <c r="E70" s="9"/>
      <c r="F70" s="9">
        <v>31500</v>
      </c>
      <c r="G70" s="4">
        <f t="shared" si="5"/>
        <v>31500</v>
      </c>
      <c r="H70" s="19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9.5" customHeight="1">
      <c r="B71" s="128"/>
      <c r="C71" s="2">
        <v>16</v>
      </c>
      <c r="D71" s="2" t="s">
        <v>27</v>
      </c>
      <c r="E71" s="9">
        <v>5136</v>
      </c>
      <c r="F71" s="9">
        <v>55020</v>
      </c>
      <c r="G71" s="4">
        <f t="shared" si="5"/>
        <v>60156</v>
      </c>
      <c r="H71" s="19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9.5" customHeight="1">
      <c r="B72" s="128"/>
      <c r="C72" s="2">
        <v>17</v>
      </c>
      <c r="D72" s="2" t="s">
        <v>31</v>
      </c>
      <c r="E72" s="9"/>
      <c r="F72" s="9">
        <v>801100</v>
      </c>
      <c r="G72" s="4">
        <f t="shared" si="5"/>
        <v>801100</v>
      </c>
      <c r="H72" s="19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9.5" customHeight="1">
      <c r="B73" s="128"/>
      <c r="C73" s="2">
        <v>18</v>
      </c>
      <c r="D73" s="2" t="s">
        <v>32</v>
      </c>
      <c r="E73" s="9"/>
      <c r="F73" s="9">
        <v>350220</v>
      </c>
      <c r="G73" s="4">
        <f t="shared" si="5"/>
        <v>350220</v>
      </c>
      <c r="H73" s="19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9.5" customHeight="1">
      <c r="B74" s="128"/>
      <c r="C74" s="2">
        <v>19</v>
      </c>
      <c r="D74" s="2" t="s">
        <v>33</v>
      </c>
      <c r="E74" s="9"/>
      <c r="F74" s="9">
        <v>50000</v>
      </c>
      <c r="G74" s="4">
        <f t="shared" si="5"/>
        <v>50000</v>
      </c>
      <c r="H74" s="19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9.5" customHeight="1">
      <c r="B75" s="128"/>
      <c r="C75" s="2">
        <v>20</v>
      </c>
      <c r="D75" s="2" t="s">
        <v>34</v>
      </c>
      <c r="E75" s="9"/>
      <c r="F75" s="9">
        <v>0</v>
      </c>
      <c r="G75" s="4">
        <f t="shared" si="5"/>
        <v>0</v>
      </c>
      <c r="H75" s="19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9.5" customHeight="1">
      <c r="B76" s="128"/>
      <c r="C76" s="2" t="s">
        <v>40</v>
      </c>
      <c r="D76" s="2"/>
      <c r="E76" s="9">
        <f>SUM(E56:E75)</f>
        <v>178081</v>
      </c>
      <c r="F76" s="9">
        <f>SUM(F56:F75)</f>
        <v>17946606</v>
      </c>
      <c r="G76" s="4">
        <f t="shared" si="5"/>
        <v>18124687</v>
      </c>
      <c r="H76" s="19"/>
      <c r="I76" s="18"/>
      <c r="J76" s="18"/>
      <c r="K76" s="18"/>
      <c r="L76" s="18"/>
      <c r="M76" s="18"/>
      <c r="N76" s="18"/>
      <c r="O76" s="18"/>
      <c r="P76" s="18"/>
      <c r="Q76" s="18"/>
    </row>
    <row r="77" spans="2:17" ht="19.5" customHeight="1" thickBot="1">
      <c r="B77" s="129"/>
      <c r="C77" s="130" t="s">
        <v>50</v>
      </c>
      <c r="D77" s="131"/>
      <c r="E77" s="27">
        <f>E53-E76</f>
        <v>5919</v>
      </c>
      <c r="F77" s="27">
        <f>F53-F76</f>
        <v>2008851</v>
      </c>
      <c r="G77" s="17">
        <f>G53-G76</f>
        <v>2014770</v>
      </c>
      <c r="H77" s="19"/>
      <c r="I77" s="18"/>
      <c r="J77" s="18"/>
      <c r="K77" s="18"/>
      <c r="L77" s="18"/>
      <c r="M77" s="18"/>
      <c r="N77" s="18"/>
      <c r="O77" s="18"/>
      <c r="P77" s="18"/>
      <c r="Q77" s="18"/>
    </row>
    <row r="78" spans="6:17" ht="19.5" customHeight="1" thickBot="1">
      <c r="F78" s="26"/>
      <c r="G78" s="11"/>
      <c r="H78" s="20"/>
      <c r="I78" s="18"/>
      <c r="J78" s="18"/>
      <c r="K78" s="18"/>
      <c r="L78" s="18"/>
      <c r="M78" s="18"/>
      <c r="N78" s="18"/>
      <c r="O78" s="18"/>
      <c r="P78" s="18"/>
      <c r="Q78" s="18"/>
    </row>
    <row r="79" spans="4:17" ht="19.5" customHeight="1">
      <c r="D79" s="12" t="s">
        <v>51</v>
      </c>
      <c r="E79" s="132">
        <v>5112960</v>
      </c>
      <c r="F79" s="132"/>
      <c r="G79" s="133"/>
      <c r="H79" s="20"/>
      <c r="I79" s="18"/>
      <c r="J79" s="18"/>
      <c r="K79" s="18"/>
      <c r="L79" s="18"/>
      <c r="M79" s="18"/>
      <c r="N79" s="18"/>
      <c r="O79" s="18"/>
      <c r="P79" s="18"/>
      <c r="Q79" s="18"/>
    </row>
    <row r="80" spans="4:17" ht="19.5" customHeight="1" thickBot="1">
      <c r="D80" s="14" t="s">
        <v>52</v>
      </c>
      <c r="E80" s="134">
        <f>G77+E79</f>
        <v>7127730</v>
      </c>
      <c r="F80" s="134"/>
      <c r="G80" s="135"/>
      <c r="H80" s="21"/>
      <c r="I80" s="18"/>
      <c r="J80" s="18"/>
      <c r="K80" s="18"/>
      <c r="L80" s="18"/>
      <c r="M80" s="18"/>
      <c r="N80" s="18"/>
      <c r="O80" s="18"/>
      <c r="P80" s="18"/>
      <c r="Q80" s="18"/>
    </row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</sheetData>
  <mergeCells count="13">
    <mergeCell ref="B43:G43"/>
    <mergeCell ref="C77:D77"/>
    <mergeCell ref="E79:G79"/>
    <mergeCell ref="E80:G80"/>
    <mergeCell ref="B46:B53"/>
    <mergeCell ref="B55:B77"/>
    <mergeCell ref="I1:N1"/>
    <mergeCell ref="I4:I11"/>
    <mergeCell ref="I13:I35"/>
    <mergeCell ref="B2:G2"/>
    <mergeCell ref="B1:G1"/>
    <mergeCell ref="B4:B11"/>
    <mergeCell ref="B13:B3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1"/>
  <sheetViews>
    <sheetView workbookViewId="0" topLeftCell="A7">
      <selection activeCell="E30" sqref="E30"/>
    </sheetView>
  </sheetViews>
  <sheetFormatPr defaultColWidth="9.00390625" defaultRowHeight="13.5"/>
  <cols>
    <col min="2" max="2" width="5.375" style="0" customWidth="1"/>
    <col min="3" max="3" width="40.00390625" style="0" customWidth="1"/>
    <col min="4" max="6" width="19.625" style="0" customWidth="1"/>
  </cols>
  <sheetData>
    <row r="1" spans="2:6" ht="19.5" customHeight="1">
      <c r="B1" s="126" t="s">
        <v>101</v>
      </c>
      <c r="C1" s="126"/>
      <c r="D1" s="126"/>
      <c r="E1" s="126"/>
      <c r="F1" s="126"/>
    </row>
    <row r="2" spans="2:6" ht="19.5" customHeight="1">
      <c r="B2" s="136" t="s">
        <v>53</v>
      </c>
      <c r="C2" s="125"/>
      <c r="D2" s="125"/>
      <c r="E2" s="125"/>
      <c r="F2" s="125"/>
    </row>
    <row r="3" spans="2:6" ht="19.5" customHeight="1">
      <c r="B3" s="28"/>
      <c r="C3" s="28"/>
      <c r="D3" s="28"/>
      <c r="E3" s="29"/>
      <c r="F3" s="29"/>
    </row>
    <row r="4" spans="2:6" ht="19.5" customHeight="1" thickBot="1">
      <c r="B4" s="137" t="s">
        <v>54</v>
      </c>
      <c r="C4" s="138"/>
      <c r="D4" s="138"/>
      <c r="E4" s="138"/>
      <c r="F4" s="138"/>
    </row>
    <row r="5" spans="2:6" ht="19.5" customHeight="1">
      <c r="B5" s="139" t="s">
        <v>55</v>
      </c>
      <c r="C5" s="140"/>
      <c r="D5" s="141" t="s">
        <v>56</v>
      </c>
      <c r="E5" s="142"/>
      <c r="F5" s="143"/>
    </row>
    <row r="6" spans="2:6" ht="19.5" customHeight="1">
      <c r="B6" s="30"/>
      <c r="C6" s="120"/>
      <c r="D6" s="102"/>
      <c r="E6" s="102"/>
      <c r="F6" s="103"/>
    </row>
    <row r="7" spans="2:6" ht="19.5" customHeight="1">
      <c r="B7" s="31" t="s">
        <v>57</v>
      </c>
      <c r="C7" s="32"/>
      <c r="D7" s="104"/>
      <c r="E7" s="105"/>
      <c r="F7" s="106"/>
    </row>
    <row r="8" spans="2:6" ht="19.5" customHeight="1">
      <c r="B8" s="31"/>
      <c r="C8" s="32" t="s">
        <v>58</v>
      </c>
      <c r="D8" s="104"/>
      <c r="E8" s="105"/>
      <c r="F8" s="106"/>
    </row>
    <row r="9" spans="2:6" ht="19.5" customHeight="1">
      <c r="B9" s="31"/>
      <c r="C9" s="32"/>
      <c r="D9" s="104"/>
      <c r="E9" s="105"/>
      <c r="F9" s="106"/>
    </row>
    <row r="10" spans="2:6" ht="19.5" customHeight="1">
      <c r="B10" s="31"/>
      <c r="C10" s="32" t="s">
        <v>103</v>
      </c>
      <c r="D10" s="107">
        <v>12000</v>
      </c>
      <c r="E10" s="105"/>
      <c r="F10" s="106"/>
    </row>
    <row r="11" spans="2:6" ht="19.5" customHeight="1">
      <c r="B11" s="31"/>
      <c r="C11" s="32" t="s">
        <v>104</v>
      </c>
      <c r="D11" s="108">
        <v>70000</v>
      </c>
      <c r="E11" s="97">
        <f>D10+D11</f>
        <v>82000</v>
      </c>
      <c r="F11" s="106"/>
    </row>
    <row r="12" spans="2:6" ht="19.5" customHeight="1">
      <c r="B12" s="31"/>
      <c r="C12" s="32"/>
      <c r="D12" s="107"/>
      <c r="E12" s="105"/>
      <c r="F12" s="106"/>
    </row>
    <row r="13" spans="2:6" ht="19.5" customHeight="1">
      <c r="B13" s="31"/>
      <c r="C13" s="32" t="s">
        <v>59</v>
      </c>
      <c r="D13" s="107"/>
      <c r="E13" s="105"/>
      <c r="F13" s="106"/>
    </row>
    <row r="14" spans="2:6" ht="19.5" customHeight="1">
      <c r="B14" s="31"/>
      <c r="C14" s="32" t="s">
        <v>60</v>
      </c>
      <c r="D14" s="107">
        <v>3675000</v>
      </c>
      <c r="E14" s="105"/>
      <c r="F14" s="106"/>
    </row>
    <row r="15" spans="2:6" ht="19.5" customHeight="1">
      <c r="B15" s="31"/>
      <c r="C15" s="32" t="s">
        <v>61</v>
      </c>
      <c r="D15" s="108">
        <f>31000*360</f>
        <v>11160000</v>
      </c>
      <c r="E15" s="97">
        <f>D13+D14+D15</f>
        <v>14835000</v>
      </c>
      <c r="F15" s="106"/>
    </row>
    <row r="16" spans="2:6" ht="19.5" customHeight="1">
      <c r="B16" s="31"/>
      <c r="C16" s="32" t="s">
        <v>62</v>
      </c>
      <c r="D16" s="107"/>
      <c r="E16" s="105"/>
      <c r="F16" s="106"/>
    </row>
    <row r="17" spans="2:6" ht="19.5" customHeight="1">
      <c r="B17" s="31"/>
      <c r="C17" s="32" t="s">
        <v>105</v>
      </c>
      <c r="D17" s="97">
        <v>15000</v>
      </c>
      <c r="E17" s="105">
        <v>15000</v>
      </c>
      <c r="F17" s="106"/>
    </row>
    <row r="18" spans="2:6" ht="19.5" customHeight="1">
      <c r="B18" s="31"/>
      <c r="C18" s="32"/>
      <c r="D18" s="107"/>
      <c r="E18" s="98"/>
      <c r="F18" s="106"/>
    </row>
    <row r="19" spans="2:6" ht="19.5" customHeight="1">
      <c r="B19" s="31"/>
      <c r="C19" s="32" t="s">
        <v>63</v>
      </c>
      <c r="D19" s="108"/>
      <c r="E19" s="97"/>
      <c r="F19" s="99">
        <f>E11+E15+E17</f>
        <v>14932000</v>
      </c>
    </row>
    <row r="20" spans="2:6" ht="19.5" customHeight="1">
      <c r="B20" s="31"/>
      <c r="C20" s="32"/>
      <c r="D20" s="107"/>
      <c r="E20" s="105"/>
      <c r="F20" s="106"/>
    </row>
    <row r="21" spans="2:6" ht="19.5" customHeight="1">
      <c r="B21" s="31"/>
      <c r="C21" s="32"/>
      <c r="D21" s="107"/>
      <c r="E21" s="105"/>
      <c r="F21" s="106"/>
    </row>
    <row r="22" spans="2:6" ht="19.5" customHeight="1">
      <c r="B22" s="31" t="s">
        <v>64</v>
      </c>
      <c r="C22" s="32"/>
      <c r="D22" s="107"/>
      <c r="E22" s="105"/>
      <c r="F22" s="106"/>
    </row>
    <row r="23" spans="2:6" ht="19.5" customHeight="1">
      <c r="B23" s="31"/>
      <c r="C23" s="32"/>
      <c r="D23" s="107"/>
      <c r="E23" s="105"/>
      <c r="F23" s="106"/>
    </row>
    <row r="24" spans="2:6" ht="19.5" customHeight="1">
      <c r="B24" s="31"/>
      <c r="C24" s="32" t="s">
        <v>65</v>
      </c>
      <c r="D24" s="107"/>
      <c r="E24" s="105"/>
      <c r="F24" s="106"/>
    </row>
    <row r="25" spans="2:6" ht="19.5" customHeight="1">
      <c r="B25" s="31"/>
      <c r="C25" s="32" t="s">
        <v>60</v>
      </c>
      <c r="D25" s="100">
        <v>3495000</v>
      </c>
      <c r="E25" s="105"/>
      <c r="F25" s="106"/>
    </row>
    <row r="26" spans="2:6" ht="19.5" customHeight="1">
      <c r="B26" s="31"/>
      <c r="C26" s="32" t="s">
        <v>61</v>
      </c>
      <c r="D26" s="100">
        <v>10782200</v>
      </c>
      <c r="E26" s="105"/>
      <c r="F26" s="106"/>
    </row>
    <row r="27" spans="2:6" ht="19.5" customHeight="1">
      <c r="B27" s="31"/>
      <c r="C27" s="32" t="s">
        <v>66</v>
      </c>
      <c r="D27" s="100">
        <v>50000</v>
      </c>
      <c r="E27" s="105"/>
      <c r="F27" s="106"/>
    </row>
    <row r="28" spans="2:6" ht="19.5" customHeight="1">
      <c r="B28" s="31"/>
      <c r="C28" s="32" t="s">
        <v>67</v>
      </c>
      <c r="D28" s="100">
        <v>3000</v>
      </c>
      <c r="E28" s="105"/>
      <c r="F28" s="106"/>
    </row>
    <row r="29" spans="2:6" ht="19.5" customHeight="1">
      <c r="B29" s="31"/>
      <c r="C29" s="32" t="s">
        <v>68</v>
      </c>
      <c r="D29" s="109">
        <v>20000</v>
      </c>
      <c r="E29" s="97">
        <f>D25+D26+D27+D29+D28</f>
        <v>14350200</v>
      </c>
      <c r="F29" s="106"/>
    </row>
    <row r="30" spans="2:6" ht="19.5" customHeight="1">
      <c r="B30" s="31"/>
      <c r="C30" s="32"/>
      <c r="D30" s="100"/>
      <c r="E30" s="105"/>
      <c r="F30" s="106"/>
    </row>
    <row r="31" spans="2:6" ht="19.5" customHeight="1">
      <c r="B31" s="31"/>
      <c r="C31" s="32" t="s">
        <v>69</v>
      </c>
      <c r="D31" s="100"/>
      <c r="E31" s="105"/>
      <c r="F31" s="106"/>
    </row>
    <row r="32" spans="2:6" ht="19.5" customHeight="1">
      <c r="B32" s="31"/>
      <c r="C32" s="32" t="s">
        <v>70</v>
      </c>
      <c r="D32" s="100">
        <v>334000</v>
      </c>
      <c r="E32" s="105"/>
      <c r="F32" s="106"/>
    </row>
    <row r="33" spans="2:6" ht="19.5" customHeight="1">
      <c r="B33" s="31"/>
      <c r="C33" s="32" t="s">
        <v>71</v>
      </c>
      <c r="D33" s="100">
        <v>10000</v>
      </c>
      <c r="E33" s="105"/>
      <c r="F33" s="106"/>
    </row>
    <row r="34" spans="2:6" ht="19.5" customHeight="1">
      <c r="B34" s="31"/>
      <c r="C34" s="32" t="s">
        <v>72</v>
      </c>
      <c r="D34" s="100">
        <v>10000</v>
      </c>
      <c r="E34" s="105"/>
      <c r="F34" s="106"/>
    </row>
    <row r="35" spans="2:6" ht="19.5" customHeight="1">
      <c r="B35" s="31"/>
      <c r="C35" s="32" t="s">
        <v>73</v>
      </c>
      <c r="D35" s="100">
        <v>10000</v>
      </c>
      <c r="E35" s="105"/>
      <c r="F35" s="106"/>
    </row>
    <row r="36" spans="2:6" ht="19.5" customHeight="1">
      <c r="B36" s="31"/>
      <c r="C36" s="32" t="s">
        <v>74</v>
      </c>
      <c r="D36" s="100">
        <v>40000</v>
      </c>
      <c r="E36" s="105"/>
      <c r="F36" s="106"/>
    </row>
    <row r="37" spans="2:6" ht="19.5" customHeight="1">
      <c r="B37" s="31"/>
      <c r="C37" s="32" t="s">
        <v>75</v>
      </c>
      <c r="D37" s="100">
        <v>2800</v>
      </c>
      <c r="E37" s="110"/>
      <c r="F37" s="106"/>
    </row>
    <row r="38" spans="2:6" ht="19.5" customHeight="1">
      <c r="B38" s="31"/>
      <c r="C38" s="32" t="s">
        <v>76</v>
      </c>
      <c r="D38" s="100">
        <v>105000</v>
      </c>
      <c r="E38" s="110"/>
      <c r="F38" s="106"/>
    </row>
    <row r="39" spans="2:6" ht="19.5" customHeight="1">
      <c r="B39" s="31"/>
      <c r="C39" s="32" t="s">
        <v>77</v>
      </c>
      <c r="D39" s="109">
        <v>70000</v>
      </c>
      <c r="E39" s="119">
        <f>D31+D32+D33+D34+D35+D36+D37+D38</f>
        <v>511800</v>
      </c>
      <c r="F39" s="106"/>
    </row>
    <row r="40" spans="2:6" ht="19.5" customHeight="1">
      <c r="B40" s="31"/>
      <c r="C40" s="32"/>
      <c r="D40" s="111"/>
      <c r="E40" s="111"/>
      <c r="F40" s="106"/>
    </row>
    <row r="41" spans="2:6" ht="19.5" customHeight="1">
      <c r="B41" s="31" t="s">
        <v>78</v>
      </c>
      <c r="C41" s="32"/>
      <c r="D41" s="109"/>
      <c r="E41" s="97">
        <v>0</v>
      </c>
      <c r="F41" s="106"/>
    </row>
    <row r="42" spans="2:6" ht="19.5" customHeight="1">
      <c r="B42" s="31"/>
      <c r="C42" s="32" t="s">
        <v>79</v>
      </c>
      <c r="D42" s="109"/>
      <c r="E42" s="97"/>
      <c r="F42" s="99">
        <f>E29+E40+E41</f>
        <v>14350200</v>
      </c>
    </row>
    <row r="43" spans="2:6" ht="19.5" customHeight="1">
      <c r="B43" s="31" t="s">
        <v>80</v>
      </c>
      <c r="C43" s="32"/>
      <c r="D43" s="104"/>
      <c r="E43" s="110"/>
      <c r="F43" s="106">
        <f>F19-F42</f>
        <v>581800</v>
      </c>
    </row>
    <row r="44" spans="2:6" ht="19.5" customHeight="1">
      <c r="B44" s="35" t="s">
        <v>81</v>
      </c>
      <c r="C44" s="36"/>
      <c r="D44" s="112"/>
      <c r="E44" s="113"/>
      <c r="F44" s="114">
        <v>0</v>
      </c>
    </row>
    <row r="45" spans="2:6" ht="19.5" customHeight="1">
      <c r="B45" s="35" t="s">
        <v>82</v>
      </c>
      <c r="C45" s="36"/>
      <c r="D45" s="112"/>
      <c r="E45" s="113"/>
      <c r="F45" s="115">
        <v>7127730</v>
      </c>
    </row>
    <row r="46" spans="2:6" ht="19.5" customHeight="1" thickBot="1">
      <c r="B46" s="37" t="s">
        <v>83</v>
      </c>
      <c r="C46" s="38"/>
      <c r="D46" s="116"/>
      <c r="E46" s="117"/>
      <c r="F46" s="118">
        <v>7127730</v>
      </c>
    </row>
    <row r="47" spans="2:6" ht="19.5" customHeight="1">
      <c r="B47" s="34"/>
      <c r="C47" s="34"/>
      <c r="D47" s="34"/>
      <c r="E47" s="33"/>
      <c r="F47" s="33"/>
    </row>
    <row r="48" spans="2:6" ht="22.5" customHeight="1">
      <c r="B48" s="34"/>
      <c r="C48" s="34"/>
      <c r="D48" s="34"/>
      <c r="E48" s="33"/>
      <c r="F48" s="58"/>
    </row>
    <row r="49" spans="2:6" ht="22.5" customHeight="1">
      <c r="B49" s="59"/>
      <c r="C49" s="18"/>
      <c r="D49" s="18"/>
      <c r="E49" s="18"/>
      <c r="F49" s="58"/>
    </row>
    <row r="50" spans="2:6" ht="22.5" customHeight="1">
      <c r="B50" s="59"/>
      <c r="C50" s="18"/>
      <c r="D50" s="18"/>
      <c r="E50" s="18"/>
      <c r="F50" s="33"/>
    </row>
    <row r="51" spans="2:6" ht="22.5" customHeight="1">
      <c r="B51" s="59"/>
      <c r="C51" s="18"/>
      <c r="D51" s="18"/>
      <c r="E51" s="18"/>
      <c r="F51" s="61"/>
    </row>
    <row r="52" ht="22.5" customHeight="1"/>
    <row r="53" ht="22.5" customHeight="1"/>
    <row r="54" ht="22.5" customHeight="1"/>
    <row r="55" ht="22.5" customHeight="1"/>
  </sheetData>
  <mergeCells count="5">
    <mergeCell ref="B1:F1"/>
    <mergeCell ref="B2:F2"/>
    <mergeCell ref="B4:F4"/>
    <mergeCell ref="B5:C5"/>
    <mergeCell ref="D5:F5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39"/>
  <sheetViews>
    <sheetView workbookViewId="0" topLeftCell="B1">
      <selection activeCell="G4" sqref="G4"/>
    </sheetView>
  </sheetViews>
  <sheetFormatPr defaultColWidth="9.00390625" defaultRowHeight="13.5"/>
  <cols>
    <col min="1" max="1" width="2.875" style="0" customWidth="1"/>
    <col min="2" max="2" width="10.625" style="0" customWidth="1"/>
    <col min="3" max="3" width="6.625" style="57" customWidth="1"/>
    <col min="4" max="4" width="20.625" style="0" customWidth="1"/>
    <col min="5" max="7" width="14.625" style="0" customWidth="1"/>
    <col min="8" max="8" width="6.625" style="0" customWidth="1"/>
    <col min="9" max="9" width="10.625" style="0" customWidth="1"/>
    <col min="10" max="10" width="6.625" style="0" customWidth="1"/>
    <col min="11" max="11" width="20.625" style="0" customWidth="1"/>
    <col min="12" max="18" width="14.625" style="0" customWidth="1"/>
  </cols>
  <sheetData>
    <row r="2" spans="2:10" ht="22.5" customHeight="1">
      <c r="B2" s="126" t="s">
        <v>90</v>
      </c>
      <c r="C2" s="126"/>
      <c r="D2" s="126"/>
      <c r="E2" s="126"/>
      <c r="F2" s="126"/>
      <c r="G2" s="126"/>
      <c r="H2" s="16"/>
      <c r="I2" s="16"/>
      <c r="J2" s="16"/>
    </row>
    <row r="3" spans="2:8" ht="22.5" customHeight="1">
      <c r="B3" s="125" t="s">
        <v>91</v>
      </c>
      <c r="C3" s="125"/>
      <c r="D3" s="125"/>
      <c r="E3" s="125"/>
      <c r="F3" s="125"/>
      <c r="G3" s="125"/>
      <c r="H3" s="57"/>
    </row>
    <row r="4" spans="2:12" ht="22.5" customHeight="1" thickBot="1">
      <c r="B4" t="s">
        <v>1</v>
      </c>
      <c r="L4" s="18"/>
    </row>
    <row r="5" spans="2:18" ht="22.5" customHeight="1" thickBot="1">
      <c r="B5" s="122" t="s">
        <v>2</v>
      </c>
      <c r="C5" s="51" t="s">
        <v>3</v>
      </c>
      <c r="D5" s="24" t="s">
        <v>4</v>
      </c>
      <c r="E5" s="24" t="s">
        <v>38</v>
      </c>
      <c r="F5" s="24" t="s">
        <v>39</v>
      </c>
      <c r="G5" s="25" t="s">
        <v>6</v>
      </c>
      <c r="H5" s="76"/>
      <c r="I5" s="127" t="s">
        <v>2</v>
      </c>
      <c r="J5" s="24" t="s">
        <v>3</v>
      </c>
      <c r="K5" s="68" t="s">
        <v>4</v>
      </c>
      <c r="L5" s="67" t="s">
        <v>42</v>
      </c>
      <c r="M5" s="55" t="s">
        <v>41</v>
      </c>
      <c r="N5" s="55" t="s">
        <v>89</v>
      </c>
      <c r="O5" s="52" t="s">
        <v>43</v>
      </c>
      <c r="P5" s="55" t="s">
        <v>44</v>
      </c>
      <c r="Q5" s="55" t="s">
        <v>45</v>
      </c>
      <c r="R5" s="82" t="s">
        <v>40</v>
      </c>
    </row>
    <row r="6" spans="2:18" ht="22.5" customHeight="1" thickTop="1">
      <c r="B6" s="123"/>
      <c r="C6" s="56">
        <v>1</v>
      </c>
      <c r="D6" s="2" t="s">
        <v>7</v>
      </c>
      <c r="E6" s="3">
        <v>62000</v>
      </c>
      <c r="F6" s="3">
        <v>70000</v>
      </c>
      <c r="G6" s="4">
        <f>E6-F6</f>
        <v>-8000</v>
      </c>
      <c r="H6" s="19"/>
      <c r="I6" s="128"/>
      <c r="J6" s="79">
        <v>1</v>
      </c>
      <c r="K6" s="60" t="s">
        <v>7</v>
      </c>
      <c r="L6" s="62"/>
      <c r="M6" s="63"/>
      <c r="N6" s="63"/>
      <c r="O6" s="63"/>
      <c r="P6" s="63"/>
      <c r="Q6" s="63">
        <v>70000</v>
      </c>
      <c r="R6" s="64">
        <f>SUM(L6:Q6)</f>
        <v>70000</v>
      </c>
    </row>
    <row r="7" spans="2:18" ht="22.5" customHeight="1">
      <c r="B7" s="123"/>
      <c r="C7" s="56">
        <v>2</v>
      </c>
      <c r="D7" s="2" t="s">
        <v>8</v>
      </c>
      <c r="E7" s="3">
        <v>22000</v>
      </c>
      <c r="F7" s="3">
        <v>12000</v>
      </c>
      <c r="G7" s="4">
        <f aca="true" t="shared" si="0" ref="G7:G12">E7-F7</f>
        <v>10000</v>
      </c>
      <c r="H7" s="19"/>
      <c r="I7" s="128"/>
      <c r="J7" s="79">
        <v>2</v>
      </c>
      <c r="K7" s="40" t="s">
        <v>8</v>
      </c>
      <c r="L7" s="65"/>
      <c r="M7" s="45"/>
      <c r="N7" s="45"/>
      <c r="O7" s="45"/>
      <c r="P7" s="45"/>
      <c r="Q7" s="45">
        <v>12000</v>
      </c>
      <c r="R7" s="66">
        <f>SUM(L7:Q7)</f>
        <v>12000</v>
      </c>
    </row>
    <row r="8" spans="2:18" ht="22.5" customHeight="1">
      <c r="B8" s="123"/>
      <c r="C8" s="56">
        <v>3</v>
      </c>
      <c r="D8" s="2" t="s">
        <v>9</v>
      </c>
      <c r="E8" s="3">
        <v>19988000</v>
      </c>
      <c r="F8" s="3">
        <v>14835000</v>
      </c>
      <c r="G8" s="4">
        <f t="shared" si="0"/>
        <v>5153000</v>
      </c>
      <c r="H8" s="19"/>
      <c r="I8" s="128"/>
      <c r="J8" s="79">
        <v>3</v>
      </c>
      <c r="K8" s="40" t="s">
        <v>9</v>
      </c>
      <c r="L8" s="65">
        <f>31000*360</f>
        <v>11160000</v>
      </c>
      <c r="M8" s="45">
        <v>3675000</v>
      </c>
      <c r="N8" s="45"/>
      <c r="O8" s="45"/>
      <c r="P8" s="45"/>
      <c r="Q8" s="45"/>
      <c r="R8" s="66">
        <f>SUM(L8:Q8)</f>
        <v>14835000</v>
      </c>
    </row>
    <row r="9" spans="2:18" ht="22.5" customHeight="1">
      <c r="B9" s="123"/>
      <c r="C9" s="56">
        <v>4</v>
      </c>
      <c r="D9" s="2" t="s">
        <v>107</v>
      </c>
      <c r="E9" s="3">
        <v>17457</v>
      </c>
      <c r="F9" s="3">
        <v>15000</v>
      </c>
      <c r="G9" s="4">
        <f t="shared" si="0"/>
        <v>2457</v>
      </c>
      <c r="H9" s="19"/>
      <c r="I9" s="128"/>
      <c r="J9" s="79">
        <v>4</v>
      </c>
      <c r="K9" s="40" t="s">
        <v>30</v>
      </c>
      <c r="L9" s="65">
        <v>15000</v>
      </c>
      <c r="M9" s="45"/>
      <c r="N9" s="45"/>
      <c r="O9" s="45"/>
      <c r="P9" s="45"/>
      <c r="Q9" s="45"/>
      <c r="R9" s="66">
        <f>SUM(L9:Q9)</f>
        <v>15000</v>
      </c>
    </row>
    <row r="10" spans="2:18" ht="22.5" customHeight="1">
      <c r="B10" s="123"/>
      <c r="C10" s="56">
        <v>5</v>
      </c>
      <c r="D10" s="2" t="s">
        <v>106</v>
      </c>
      <c r="E10" s="3">
        <v>50000</v>
      </c>
      <c r="F10" s="3">
        <v>0</v>
      </c>
      <c r="G10" s="4">
        <f t="shared" si="0"/>
        <v>50000</v>
      </c>
      <c r="H10" s="19"/>
      <c r="I10" s="128"/>
      <c r="J10" s="79">
        <v>5</v>
      </c>
      <c r="K10" s="40"/>
      <c r="L10" s="65"/>
      <c r="M10" s="45"/>
      <c r="N10" s="45"/>
      <c r="O10" s="45"/>
      <c r="P10" s="45"/>
      <c r="Q10" s="45"/>
      <c r="R10" s="66"/>
    </row>
    <row r="11" spans="2:18" ht="22.5" customHeight="1">
      <c r="B11" s="123"/>
      <c r="C11" s="56">
        <v>6</v>
      </c>
      <c r="D11" s="2" t="s">
        <v>10</v>
      </c>
      <c r="E11" s="3">
        <v>0</v>
      </c>
      <c r="F11" s="3">
        <v>0</v>
      </c>
      <c r="G11" s="4">
        <f t="shared" si="0"/>
        <v>0</v>
      </c>
      <c r="H11" s="19"/>
      <c r="I11" s="128"/>
      <c r="J11" s="79">
        <v>6</v>
      </c>
      <c r="K11" s="40" t="s">
        <v>10</v>
      </c>
      <c r="L11" s="65"/>
      <c r="M11" s="45"/>
      <c r="N11" s="45"/>
      <c r="O11" s="45"/>
      <c r="P11" s="45"/>
      <c r="Q11" s="45"/>
      <c r="R11" s="66">
        <f>SUM(L11:Q11)</f>
        <v>0</v>
      </c>
    </row>
    <row r="12" spans="2:18" ht="22.5" customHeight="1" thickBot="1">
      <c r="B12" s="124"/>
      <c r="C12" s="96" t="s">
        <v>11</v>
      </c>
      <c r="D12" s="5"/>
      <c r="E12" s="6">
        <f>SUM(E6:E11)</f>
        <v>20139457</v>
      </c>
      <c r="F12" s="6">
        <f>SUM(F6:F11)</f>
        <v>14932000</v>
      </c>
      <c r="G12" s="17">
        <f t="shared" si="0"/>
        <v>5207457</v>
      </c>
      <c r="H12" s="19"/>
      <c r="I12" s="129"/>
      <c r="J12" s="81" t="s">
        <v>11</v>
      </c>
      <c r="K12" s="69" t="s">
        <v>40</v>
      </c>
      <c r="L12" s="93">
        <f aca="true" t="shared" si="1" ref="L12:R12">SUM(L6:L11)</f>
        <v>11175000</v>
      </c>
      <c r="M12" s="94">
        <f t="shared" si="1"/>
        <v>3675000</v>
      </c>
      <c r="N12" s="94">
        <v>0</v>
      </c>
      <c r="O12" s="94">
        <f t="shared" si="1"/>
        <v>0</v>
      </c>
      <c r="P12" s="94">
        <f t="shared" si="1"/>
        <v>0</v>
      </c>
      <c r="Q12" s="94">
        <f t="shared" si="1"/>
        <v>82000</v>
      </c>
      <c r="R12" s="95">
        <f t="shared" si="1"/>
        <v>14932000</v>
      </c>
    </row>
    <row r="13" spans="5:12" ht="22.5" customHeight="1" thickBot="1">
      <c r="E13" s="7"/>
      <c r="F13" s="7"/>
      <c r="G13" s="7"/>
      <c r="H13" s="7"/>
      <c r="J13" s="57"/>
      <c r="L13" s="18"/>
    </row>
    <row r="14" spans="2:18" ht="22.5" customHeight="1" thickBot="1">
      <c r="B14" s="127" t="s">
        <v>12</v>
      </c>
      <c r="C14" s="24" t="s">
        <v>3</v>
      </c>
      <c r="D14" s="24" t="s">
        <v>4</v>
      </c>
      <c r="E14" s="24" t="s">
        <v>38</v>
      </c>
      <c r="F14" s="24" t="s">
        <v>39</v>
      </c>
      <c r="G14" s="25" t="s">
        <v>6</v>
      </c>
      <c r="H14" s="76"/>
      <c r="I14" s="127" t="s">
        <v>12</v>
      </c>
      <c r="J14" s="24" t="s">
        <v>3</v>
      </c>
      <c r="K14" s="68" t="s">
        <v>4</v>
      </c>
      <c r="L14" s="54" t="s">
        <v>42</v>
      </c>
      <c r="M14" s="55" t="s">
        <v>41</v>
      </c>
      <c r="N14" s="55" t="s">
        <v>89</v>
      </c>
      <c r="O14" s="52" t="s">
        <v>43</v>
      </c>
      <c r="P14" s="55" t="s">
        <v>44</v>
      </c>
      <c r="Q14" s="55" t="s">
        <v>45</v>
      </c>
      <c r="R14" s="82" t="s">
        <v>40</v>
      </c>
    </row>
    <row r="15" spans="2:18" ht="22.5" customHeight="1" thickTop="1">
      <c r="B15" s="128"/>
      <c r="C15" s="79">
        <v>1</v>
      </c>
      <c r="D15" s="8" t="s">
        <v>13</v>
      </c>
      <c r="E15" s="9">
        <v>5056350</v>
      </c>
      <c r="F15" s="9">
        <v>3880200</v>
      </c>
      <c r="G15" s="4">
        <f>E15-F15</f>
        <v>1176150</v>
      </c>
      <c r="H15" s="19"/>
      <c r="I15" s="128"/>
      <c r="J15" s="79">
        <v>1</v>
      </c>
      <c r="K15" s="53" t="s">
        <v>13</v>
      </c>
      <c r="L15" s="70">
        <v>1971200</v>
      </c>
      <c r="M15" s="62">
        <v>1575000</v>
      </c>
      <c r="N15" s="62"/>
      <c r="O15" s="63"/>
      <c r="P15" s="63"/>
      <c r="Q15" s="63">
        <v>334000</v>
      </c>
      <c r="R15" s="64">
        <f>SUM(L15:Q15)</f>
        <v>3880200</v>
      </c>
    </row>
    <row r="16" spans="2:18" ht="22.5" customHeight="1">
      <c r="B16" s="128"/>
      <c r="C16" s="79">
        <v>2</v>
      </c>
      <c r="D16" s="8" t="s">
        <v>14</v>
      </c>
      <c r="E16" s="9">
        <v>6341000</v>
      </c>
      <c r="F16" s="9">
        <v>6127000</v>
      </c>
      <c r="G16" s="4">
        <f aca="true" t="shared" si="2" ref="G16:G36">E16-F16</f>
        <v>214000</v>
      </c>
      <c r="H16" s="19"/>
      <c r="I16" s="128"/>
      <c r="J16" s="79">
        <v>2</v>
      </c>
      <c r="K16" s="39" t="s">
        <v>14</v>
      </c>
      <c r="L16" s="71">
        <v>5060000</v>
      </c>
      <c r="M16" s="65">
        <v>1067000</v>
      </c>
      <c r="N16" s="65"/>
      <c r="O16" s="45"/>
      <c r="P16" s="45"/>
      <c r="Q16" s="45"/>
      <c r="R16" s="66">
        <f aca="true" t="shared" si="3" ref="R16:R35">SUM(L16:Q16)</f>
        <v>6127000</v>
      </c>
    </row>
    <row r="17" spans="2:18" ht="22.5" customHeight="1">
      <c r="B17" s="128"/>
      <c r="C17" s="79">
        <v>3</v>
      </c>
      <c r="D17" s="8" t="s">
        <v>15</v>
      </c>
      <c r="E17" s="9">
        <v>793264</v>
      </c>
      <c r="F17" s="9">
        <v>713090</v>
      </c>
      <c r="G17" s="4">
        <f t="shared" si="2"/>
        <v>80174</v>
      </c>
      <c r="H17" s="19"/>
      <c r="I17" s="128"/>
      <c r="J17" s="79">
        <v>3</v>
      </c>
      <c r="K17" s="39" t="s">
        <v>15</v>
      </c>
      <c r="L17" s="71">
        <v>446040</v>
      </c>
      <c r="M17" s="45">
        <v>257050</v>
      </c>
      <c r="N17" s="45"/>
      <c r="O17" s="45"/>
      <c r="P17" s="45"/>
      <c r="Q17" s="45">
        <v>10000</v>
      </c>
      <c r="R17" s="66">
        <f t="shared" si="3"/>
        <v>713090</v>
      </c>
    </row>
    <row r="18" spans="2:18" ht="22.5" customHeight="1">
      <c r="B18" s="128"/>
      <c r="C18" s="79">
        <v>3</v>
      </c>
      <c r="D18" s="8" t="s">
        <v>16</v>
      </c>
      <c r="E18" s="9">
        <v>1748059</v>
      </c>
      <c r="F18" s="9">
        <v>1929500</v>
      </c>
      <c r="G18" s="4">
        <f t="shared" si="2"/>
        <v>-181441</v>
      </c>
      <c r="H18" s="19"/>
      <c r="I18" s="128"/>
      <c r="J18" s="79">
        <v>3</v>
      </c>
      <c r="K18" s="39" t="s">
        <v>16</v>
      </c>
      <c r="L18" s="71">
        <v>1633000</v>
      </c>
      <c r="M18" s="45">
        <v>256500</v>
      </c>
      <c r="N18" s="45"/>
      <c r="O18" s="45"/>
      <c r="P18" s="45"/>
      <c r="Q18" s="45">
        <v>40000</v>
      </c>
      <c r="R18" s="66">
        <f t="shared" si="3"/>
        <v>1929500</v>
      </c>
    </row>
    <row r="19" spans="2:18" ht="22.5" customHeight="1">
      <c r="B19" s="128"/>
      <c r="C19" s="79">
        <v>4</v>
      </c>
      <c r="D19" s="8" t="s">
        <v>17</v>
      </c>
      <c r="E19" s="9">
        <v>317499</v>
      </c>
      <c r="F19" s="9">
        <v>193000</v>
      </c>
      <c r="G19" s="4">
        <f t="shared" si="2"/>
        <v>124499</v>
      </c>
      <c r="H19" s="19"/>
      <c r="I19" s="128"/>
      <c r="J19" s="79">
        <v>4</v>
      </c>
      <c r="K19" s="39" t="s">
        <v>17</v>
      </c>
      <c r="L19" s="71">
        <v>86000</v>
      </c>
      <c r="M19" s="45">
        <v>27000</v>
      </c>
      <c r="N19" s="45">
        <v>50000</v>
      </c>
      <c r="O19" s="45"/>
      <c r="P19" s="45">
        <v>20000</v>
      </c>
      <c r="Q19" s="45">
        <v>10000</v>
      </c>
      <c r="R19" s="66">
        <f t="shared" si="3"/>
        <v>193000</v>
      </c>
    </row>
    <row r="20" spans="2:18" ht="22.5" customHeight="1">
      <c r="B20" s="128"/>
      <c r="C20" s="79">
        <v>5</v>
      </c>
      <c r="D20" s="8" t="s">
        <v>18</v>
      </c>
      <c r="E20" s="9">
        <v>90664</v>
      </c>
      <c r="F20" s="9">
        <v>352375</v>
      </c>
      <c r="G20" s="4">
        <f t="shared" si="2"/>
        <v>-261711</v>
      </c>
      <c r="H20" s="19"/>
      <c r="I20" s="128"/>
      <c r="J20" s="79">
        <v>5</v>
      </c>
      <c r="K20" s="39" t="s">
        <v>18</v>
      </c>
      <c r="L20" s="71">
        <v>334375</v>
      </c>
      <c r="M20" s="45">
        <v>18000</v>
      </c>
      <c r="N20" s="45"/>
      <c r="O20" s="45"/>
      <c r="P20" s="45"/>
      <c r="Q20" s="45"/>
      <c r="R20" s="66">
        <f t="shared" si="3"/>
        <v>352375</v>
      </c>
    </row>
    <row r="21" spans="2:18" ht="22.5" customHeight="1">
      <c r="B21" s="128"/>
      <c r="C21" s="79">
        <v>6</v>
      </c>
      <c r="D21" s="8" t="s">
        <v>19</v>
      </c>
      <c r="E21" s="9">
        <v>8150</v>
      </c>
      <c r="F21" s="9">
        <v>3000</v>
      </c>
      <c r="G21" s="4">
        <f t="shared" si="2"/>
        <v>5150</v>
      </c>
      <c r="H21" s="19"/>
      <c r="I21" s="128"/>
      <c r="J21" s="79">
        <v>6</v>
      </c>
      <c r="K21" s="39" t="s">
        <v>19</v>
      </c>
      <c r="L21" s="71"/>
      <c r="M21" s="45"/>
      <c r="N21" s="45"/>
      <c r="O21" s="45">
        <v>3000</v>
      </c>
      <c r="P21" s="45"/>
      <c r="Q21" s="45"/>
      <c r="R21" s="66">
        <f t="shared" si="3"/>
        <v>3000</v>
      </c>
    </row>
    <row r="22" spans="2:18" ht="22.5" customHeight="1">
      <c r="B22" s="128"/>
      <c r="C22" s="79">
        <v>7</v>
      </c>
      <c r="D22" s="8" t="s">
        <v>37</v>
      </c>
      <c r="E22" s="9">
        <v>810000</v>
      </c>
      <c r="F22" s="9">
        <v>720000</v>
      </c>
      <c r="G22" s="4">
        <f t="shared" si="2"/>
        <v>90000</v>
      </c>
      <c r="H22" s="19"/>
      <c r="I22" s="128"/>
      <c r="J22" s="79">
        <v>7</v>
      </c>
      <c r="K22" s="39" t="s">
        <v>37</v>
      </c>
      <c r="L22" s="71">
        <v>576000</v>
      </c>
      <c r="M22" s="45">
        <v>144000</v>
      </c>
      <c r="N22" s="45"/>
      <c r="O22" s="45"/>
      <c r="P22" s="45"/>
      <c r="Q22" s="45"/>
      <c r="R22" s="66">
        <f t="shared" si="3"/>
        <v>720000</v>
      </c>
    </row>
    <row r="23" spans="2:18" ht="22.5" customHeight="1">
      <c r="B23" s="128"/>
      <c r="C23" s="79">
        <v>8</v>
      </c>
      <c r="D23" s="8" t="s">
        <v>20</v>
      </c>
      <c r="E23" s="9">
        <v>549247</v>
      </c>
      <c r="F23" s="9">
        <v>478500</v>
      </c>
      <c r="G23" s="4">
        <f t="shared" si="2"/>
        <v>70747</v>
      </c>
      <c r="H23" s="19"/>
      <c r="I23" s="128"/>
      <c r="J23" s="79">
        <v>8</v>
      </c>
      <c r="K23" s="39" t="s">
        <v>20</v>
      </c>
      <c r="L23" s="71">
        <v>396000</v>
      </c>
      <c r="M23" s="45">
        <v>72500</v>
      </c>
      <c r="N23" s="45"/>
      <c r="O23" s="45"/>
      <c r="P23" s="45"/>
      <c r="Q23" s="45">
        <v>10000</v>
      </c>
      <c r="R23" s="66">
        <f t="shared" si="3"/>
        <v>478500</v>
      </c>
    </row>
    <row r="24" spans="2:18" ht="22.5" customHeight="1">
      <c r="B24" s="128"/>
      <c r="C24" s="79">
        <v>9</v>
      </c>
      <c r="D24" s="8" t="s">
        <v>21</v>
      </c>
      <c r="E24" s="9">
        <v>118849</v>
      </c>
      <c r="F24" s="9">
        <v>122600</v>
      </c>
      <c r="G24" s="4">
        <f t="shared" si="2"/>
        <v>-3751</v>
      </c>
      <c r="H24" s="19"/>
      <c r="I24" s="128"/>
      <c r="J24" s="79">
        <v>9</v>
      </c>
      <c r="K24" s="39" t="s">
        <v>21</v>
      </c>
      <c r="L24" s="71">
        <v>95000</v>
      </c>
      <c r="M24" s="45">
        <v>27600</v>
      </c>
      <c r="N24" s="45"/>
      <c r="O24" s="45"/>
      <c r="P24" s="45"/>
      <c r="Q24" s="45"/>
      <c r="R24" s="66">
        <f t="shared" si="3"/>
        <v>122600</v>
      </c>
    </row>
    <row r="25" spans="2:18" ht="22.5" customHeight="1">
      <c r="B25" s="128"/>
      <c r="C25" s="79">
        <v>10</v>
      </c>
      <c r="D25" s="8" t="s">
        <v>22</v>
      </c>
      <c r="E25" s="9">
        <v>123480</v>
      </c>
      <c r="F25" s="9">
        <v>144000</v>
      </c>
      <c r="G25" s="4">
        <f t="shared" si="2"/>
        <v>-20520</v>
      </c>
      <c r="H25" s="19"/>
      <c r="I25" s="128"/>
      <c r="J25" s="79">
        <v>10</v>
      </c>
      <c r="K25" s="39" t="s">
        <v>22</v>
      </c>
      <c r="L25" s="71">
        <v>120000</v>
      </c>
      <c r="M25" s="45">
        <v>24000</v>
      </c>
      <c r="N25" s="45"/>
      <c r="O25" s="45"/>
      <c r="P25" s="45"/>
      <c r="Q25" s="45"/>
      <c r="R25" s="66">
        <f>SUM(L25:Q25)</f>
        <v>144000</v>
      </c>
    </row>
    <row r="26" spans="2:18" ht="22.5" customHeight="1">
      <c r="B26" s="128"/>
      <c r="C26" s="79">
        <v>11</v>
      </c>
      <c r="D26" s="8" t="s">
        <v>23</v>
      </c>
      <c r="E26" s="9">
        <v>661939</v>
      </c>
      <c r="F26" s="9">
        <v>30000</v>
      </c>
      <c r="G26" s="4">
        <f t="shared" si="2"/>
        <v>631939</v>
      </c>
      <c r="H26" s="19"/>
      <c r="I26" s="128"/>
      <c r="J26" s="79">
        <v>11</v>
      </c>
      <c r="K26" s="39" t="s">
        <v>23</v>
      </c>
      <c r="L26" s="71">
        <v>30000</v>
      </c>
      <c r="M26" s="45"/>
      <c r="N26" s="45"/>
      <c r="O26" s="45"/>
      <c r="P26" s="45"/>
      <c r="Q26" s="45"/>
      <c r="R26" s="66">
        <f t="shared" si="3"/>
        <v>30000</v>
      </c>
    </row>
    <row r="27" spans="2:18" ht="22.5" customHeight="1">
      <c r="B27" s="128"/>
      <c r="C27" s="79">
        <v>12</v>
      </c>
      <c r="D27" s="8" t="s">
        <v>24</v>
      </c>
      <c r="E27" s="9">
        <v>3210</v>
      </c>
      <c r="F27" s="9">
        <v>10000</v>
      </c>
      <c r="G27" s="4">
        <f t="shared" si="2"/>
        <v>-6790</v>
      </c>
      <c r="H27" s="19"/>
      <c r="I27" s="128"/>
      <c r="J27" s="79">
        <v>12</v>
      </c>
      <c r="K27" s="39" t="s">
        <v>84</v>
      </c>
      <c r="L27" s="71">
        <v>5000</v>
      </c>
      <c r="M27" s="45">
        <v>5000</v>
      </c>
      <c r="N27" s="45"/>
      <c r="O27" s="45"/>
      <c r="P27" s="45"/>
      <c r="Q27" s="45"/>
      <c r="R27" s="66">
        <f t="shared" si="3"/>
        <v>10000</v>
      </c>
    </row>
    <row r="28" spans="2:18" ht="22.5" customHeight="1">
      <c r="B28" s="128"/>
      <c r="C28" s="79">
        <v>14</v>
      </c>
      <c r="D28" s="8" t="s">
        <v>25</v>
      </c>
      <c r="E28" s="9">
        <v>210000</v>
      </c>
      <c r="F28" s="9">
        <v>105000</v>
      </c>
      <c r="G28" s="4">
        <f t="shared" si="2"/>
        <v>105000</v>
      </c>
      <c r="H28" s="19"/>
      <c r="I28" s="128"/>
      <c r="J28" s="79">
        <v>14</v>
      </c>
      <c r="K28" s="39" t="s">
        <v>25</v>
      </c>
      <c r="L28" s="71"/>
      <c r="M28" s="45"/>
      <c r="N28" s="45"/>
      <c r="O28" s="45"/>
      <c r="P28" s="45"/>
      <c r="Q28" s="65">
        <v>105000</v>
      </c>
      <c r="R28" s="66">
        <f t="shared" si="3"/>
        <v>105000</v>
      </c>
    </row>
    <row r="29" spans="2:18" ht="22.5" customHeight="1">
      <c r="B29" s="128"/>
      <c r="C29" s="79">
        <v>15</v>
      </c>
      <c r="D29" s="2" t="s">
        <v>26</v>
      </c>
      <c r="E29" s="9">
        <v>31500</v>
      </c>
      <c r="F29" s="9">
        <v>0</v>
      </c>
      <c r="G29" s="4">
        <f t="shared" si="2"/>
        <v>31500</v>
      </c>
      <c r="H29" s="19"/>
      <c r="I29" s="128"/>
      <c r="J29" s="79">
        <v>15</v>
      </c>
      <c r="K29" s="40" t="s">
        <v>26</v>
      </c>
      <c r="L29" s="71"/>
      <c r="M29" s="45"/>
      <c r="N29" s="45"/>
      <c r="O29" s="45"/>
      <c r="P29" s="45"/>
      <c r="Q29" s="45"/>
      <c r="R29" s="66">
        <f t="shared" si="3"/>
        <v>0</v>
      </c>
    </row>
    <row r="30" spans="2:18" ht="22.5" customHeight="1">
      <c r="B30" s="128"/>
      <c r="C30" s="79">
        <v>16</v>
      </c>
      <c r="D30" s="2" t="s">
        <v>27</v>
      </c>
      <c r="E30" s="9">
        <v>60156</v>
      </c>
      <c r="F30" s="9">
        <v>53735</v>
      </c>
      <c r="G30" s="4">
        <f t="shared" si="2"/>
        <v>6421</v>
      </c>
      <c r="H30" s="19"/>
      <c r="I30" s="128"/>
      <c r="J30" s="79">
        <v>16</v>
      </c>
      <c r="K30" s="40" t="s">
        <v>27</v>
      </c>
      <c r="L30" s="71">
        <v>29585</v>
      </c>
      <c r="M30" s="45">
        <v>21350</v>
      </c>
      <c r="N30" s="45"/>
      <c r="O30" s="45"/>
      <c r="P30" s="45"/>
      <c r="Q30" s="45">
        <v>2800</v>
      </c>
      <c r="R30" s="66">
        <f t="shared" si="3"/>
        <v>53735</v>
      </c>
    </row>
    <row r="31" spans="2:18" ht="22.5" customHeight="1">
      <c r="B31" s="128"/>
      <c r="C31" s="79">
        <v>17</v>
      </c>
      <c r="D31" s="2" t="s">
        <v>31</v>
      </c>
      <c r="E31" s="9">
        <v>804100</v>
      </c>
      <c r="F31" s="9">
        <v>70000</v>
      </c>
      <c r="G31" s="4">
        <f t="shared" si="2"/>
        <v>734100</v>
      </c>
      <c r="H31" s="19"/>
      <c r="I31" s="128"/>
      <c r="J31" s="79">
        <v>17</v>
      </c>
      <c r="K31" s="40" t="s">
        <v>31</v>
      </c>
      <c r="L31" s="71"/>
      <c r="M31" s="45"/>
      <c r="N31" s="45"/>
      <c r="O31" s="45"/>
      <c r="P31" s="45"/>
      <c r="Q31" s="65">
        <v>70000</v>
      </c>
      <c r="R31" s="66">
        <f t="shared" si="3"/>
        <v>70000</v>
      </c>
    </row>
    <row r="32" spans="2:18" ht="22.5" customHeight="1">
      <c r="B32" s="128"/>
      <c r="C32" s="79">
        <v>18</v>
      </c>
      <c r="D32" s="2" t="s">
        <v>32</v>
      </c>
      <c r="E32" s="9">
        <v>350220</v>
      </c>
      <c r="F32" s="9">
        <v>0</v>
      </c>
      <c r="G32" s="4">
        <f t="shared" si="2"/>
        <v>350220</v>
      </c>
      <c r="H32" s="19"/>
      <c r="I32" s="128"/>
      <c r="J32" s="79">
        <v>18</v>
      </c>
      <c r="K32" s="40" t="s">
        <v>32</v>
      </c>
      <c r="L32" s="71"/>
      <c r="M32" s="45"/>
      <c r="N32" s="45"/>
      <c r="O32" s="45"/>
      <c r="P32" s="45"/>
      <c r="Q32" s="45"/>
      <c r="R32" s="66">
        <f t="shared" si="3"/>
        <v>0</v>
      </c>
    </row>
    <row r="33" spans="2:18" ht="22.5" customHeight="1">
      <c r="B33" s="128"/>
      <c r="C33" s="79">
        <v>19</v>
      </c>
      <c r="D33" s="2" t="s">
        <v>33</v>
      </c>
      <c r="E33" s="9">
        <v>50000</v>
      </c>
      <c r="F33" s="9">
        <v>0</v>
      </c>
      <c r="G33" s="4">
        <f t="shared" si="2"/>
        <v>50000</v>
      </c>
      <c r="H33" s="19"/>
      <c r="I33" s="128"/>
      <c r="J33" s="79">
        <v>19</v>
      </c>
      <c r="K33" s="40" t="s">
        <v>33</v>
      </c>
      <c r="L33" s="71"/>
      <c r="M33" s="45"/>
      <c r="N33" s="45"/>
      <c r="O33" s="45"/>
      <c r="P33" s="45"/>
      <c r="Q33" s="45"/>
      <c r="R33" s="66">
        <f t="shared" si="3"/>
        <v>0</v>
      </c>
    </row>
    <row r="34" spans="2:18" ht="22.5" customHeight="1">
      <c r="B34" s="128"/>
      <c r="C34" s="79">
        <v>20</v>
      </c>
      <c r="D34" s="2" t="s">
        <v>88</v>
      </c>
      <c r="E34" s="9"/>
      <c r="F34" s="9">
        <v>0</v>
      </c>
      <c r="G34" s="4">
        <f t="shared" si="2"/>
        <v>0</v>
      </c>
      <c r="H34" s="19"/>
      <c r="I34" s="128"/>
      <c r="J34" s="79">
        <v>20</v>
      </c>
      <c r="K34" s="40" t="s">
        <v>88</v>
      </c>
      <c r="L34" s="71"/>
      <c r="M34" s="45"/>
      <c r="N34" s="45"/>
      <c r="O34" s="45"/>
      <c r="P34" s="45"/>
      <c r="Q34" s="45"/>
      <c r="R34" s="66">
        <f t="shared" si="3"/>
        <v>0</v>
      </c>
    </row>
    <row r="35" spans="2:18" ht="22.5" customHeight="1">
      <c r="B35" s="128"/>
      <c r="C35" s="79">
        <v>21</v>
      </c>
      <c r="D35" s="2" t="s">
        <v>10</v>
      </c>
      <c r="E35" s="9">
        <v>2011770</v>
      </c>
      <c r="F35" s="9">
        <v>0</v>
      </c>
      <c r="G35" s="4">
        <f t="shared" si="2"/>
        <v>2011770</v>
      </c>
      <c r="H35" s="19"/>
      <c r="I35" s="128"/>
      <c r="J35" s="79">
        <v>21</v>
      </c>
      <c r="K35" s="40" t="s">
        <v>10</v>
      </c>
      <c r="L35" s="71"/>
      <c r="M35" s="45"/>
      <c r="N35" s="45"/>
      <c r="O35" s="45"/>
      <c r="P35" s="45"/>
      <c r="Q35" s="45"/>
      <c r="R35" s="66">
        <f t="shared" si="3"/>
        <v>0</v>
      </c>
    </row>
    <row r="36" spans="2:18" ht="22.5" customHeight="1" thickBot="1">
      <c r="B36" s="129"/>
      <c r="C36" s="81" t="s">
        <v>40</v>
      </c>
      <c r="D36" s="5"/>
      <c r="E36" s="10">
        <f>SUM(E15:E35)</f>
        <v>20139457</v>
      </c>
      <c r="F36" s="10">
        <v>14932000</v>
      </c>
      <c r="G36" s="4">
        <f t="shared" si="2"/>
        <v>5207457</v>
      </c>
      <c r="H36" s="19"/>
      <c r="I36" s="129"/>
      <c r="J36" s="81" t="s">
        <v>40</v>
      </c>
      <c r="K36" s="41" t="s">
        <v>40</v>
      </c>
      <c r="L36" s="72">
        <f aca="true" t="shared" si="4" ref="L36:R36">SUM(L15:L35)</f>
        <v>10782200</v>
      </c>
      <c r="M36" s="73">
        <f t="shared" si="4"/>
        <v>3495000</v>
      </c>
      <c r="N36" s="73">
        <f t="shared" si="4"/>
        <v>50000</v>
      </c>
      <c r="O36" s="73">
        <f t="shared" si="4"/>
        <v>3000</v>
      </c>
      <c r="P36" s="73">
        <f t="shared" si="4"/>
        <v>20000</v>
      </c>
      <c r="Q36" s="73">
        <f t="shared" si="4"/>
        <v>581800</v>
      </c>
      <c r="R36" s="74">
        <f t="shared" si="4"/>
        <v>14932000</v>
      </c>
    </row>
    <row r="37" spans="7:10" ht="22.5" customHeight="1" thickBot="1">
      <c r="G37" s="11"/>
      <c r="H37" s="11"/>
      <c r="I37" s="11"/>
      <c r="J37" s="11"/>
    </row>
    <row r="38" spans="4:10" ht="22.5" customHeight="1">
      <c r="D38" s="12"/>
      <c r="E38" s="1" t="s">
        <v>35</v>
      </c>
      <c r="F38" s="1" t="s">
        <v>28</v>
      </c>
      <c r="G38" s="13" t="s">
        <v>29</v>
      </c>
      <c r="H38" s="20"/>
      <c r="I38" s="20"/>
      <c r="J38" s="20"/>
    </row>
    <row r="39" spans="4:10" ht="22.5" customHeight="1" thickBot="1">
      <c r="D39" s="14" t="s">
        <v>36</v>
      </c>
      <c r="E39" s="6">
        <v>14932000</v>
      </c>
      <c r="F39" s="6">
        <v>14932000</v>
      </c>
      <c r="G39" s="15">
        <f>E39-F39</f>
        <v>0</v>
      </c>
      <c r="H39" s="21"/>
      <c r="I39" s="21"/>
      <c r="J39" s="21"/>
    </row>
    <row r="40" ht="22.5" customHeight="1"/>
  </sheetData>
  <mergeCells count="6">
    <mergeCell ref="I5:I12"/>
    <mergeCell ref="I14:I36"/>
    <mergeCell ref="B2:G2"/>
    <mergeCell ref="B5:B12"/>
    <mergeCell ref="B14:B36"/>
    <mergeCell ref="B3:G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OZZIO USER</dc:creator>
  <cp:keywords/>
  <dc:description/>
  <cp:lastModifiedBy>OZZIO USER</cp:lastModifiedBy>
  <cp:lastPrinted>2008-05-07T04:01:40Z</cp:lastPrinted>
  <dcterms:created xsi:type="dcterms:W3CDTF">2008-04-09T09:02:51Z</dcterms:created>
  <dcterms:modified xsi:type="dcterms:W3CDTF">2008-05-13T08:42:01Z</dcterms:modified>
  <cp:category/>
  <cp:version/>
  <cp:contentType/>
  <cp:contentStatus/>
</cp:coreProperties>
</file>